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sk5039777\Stavanger kommune\gr.Handlings - og økonomiplan - HØP 2021-2024\06 HØP Hoveddokument\Tabeller og figurer\Kap 5 Hovedoversikter og driftsrammer\"/>
    </mc:Choice>
  </mc:AlternateContent>
  <xr:revisionPtr revIDLastSave="335" documentId="8_{E2768AAB-83B6-45A3-8D3D-D2D9A96A500A}" xr6:coauthVersionLast="45" xr6:coauthVersionMax="45" xr10:uidLastSave="{6B13477D-150E-4224-8722-343B6C55CF6C}"/>
  <bookViews>
    <workbookView xWindow="-28920" yWindow="-120" windowWidth="29040" windowHeight="17640" tabRatio="500" xr2:uid="{00000000-000D-0000-FFFF-FFFF00000000}"/>
  </bookViews>
  <sheets>
    <sheet name="Mal" sheetId="1" r:id="rId1"/>
    <sheet name="Dropdown" sheetId="2" r:id="rId2"/>
  </sheets>
  <definedNames>
    <definedName name="Kolonnestil">Dropdown!$B$1:$B$2</definedName>
    <definedName name="Stiler">Dropdown!$A$1:$A$6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36" i="1" l="1"/>
  <c r="F536" i="1"/>
  <c r="G536" i="1"/>
  <c r="D536" i="1"/>
  <c r="D408" i="1" l="1"/>
  <c r="E406" i="1"/>
  <c r="F406" i="1"/>
  <c r="G406" i="1"/>
  <c r="D406" i="1"/>
  <c r="D439" i="1"/>
  <c r="D488" i="1"/>
  <c r="E529" i="1"/>
  <c r="F529" i="1"/>
  <c r="G529" i="1"/>
  <c r="D529" i="1"/>
  <c r="G403" i="1" l="1"/>
  <c r="F403" i="1"/>
  <c r="E403" i="1"/>
  <c r="D403" i="1"/>
  <c r="E652" i="1" l="1"/>
  <c r="F652" i="1"/>
  <c r="G652" i="1"/>
  <c r="D652" i="1"/>
  <c r="E659" i="1"/>
  <c r="F659" i="1"/>
  <c r="G659" i="1"/>
  <c r="D659" i="1"/>
  <c r="E649" i="1"/>
  <c r="F649" i="1"/>
  <c r="G649" i="1"/>
  <c r="D649" i="1"/>
  <c r="G647" i="1"/>
  <c r="E647" i="1"/>
  <c r="F647" i="1"/>
  <c r="D647" i="1"/>
  <c r="E624" i="1"/>
  <c r="F624" i="1"/>
  <c r="G624" i="1"/>
  <c r="D624" i="1"/>
  <c r="E629" i="1"/>
  <c r="F629" i="1"/>
  <c r="G629" i="1"/>
  <c r="D629" i="1"/>
  <c r="E634" i="1"/>
  <c r="F634" i="1"/>
  <c r="G634" i="1"/>
  <c r="D634" i="1"/>
  <c r="E640" i="1"/>
  <c r="F640" i="1"/>
  <c r="G640" i="1"/>
  <c r="D640" i="1"/>
  <c r="E616" i="1"/>
  <c r="F616" i="1"/>
  <c r="G616" i="1"/>
  <c r="D616" i="1"/>
  <c r="E610" i="1"/>
  <c r="F610" i="1"/>
  <c r="G610" i="1"/>
  <c r="D610" i="1"/>
  <c r="E602" i="1"/>
  <c r="F602" i="1"/>
  <c r="G602" i="1"/>
  <c r="D602" i="1"/>
  <c r="E600" i="1"/>
  <c r="F600" i="1"/>
  <c r="G600" i="1"/>
  <c r="D600" i="1"/>
  <c r="E595" i="1"/>
  <c r="F595" i="1"/>
  <c r="G595" i="1"/>
  <c r="D595" i="1"/>
  <c r="E591" i="1"/>
  <c r="F591" i="1"/>
  <c r="G591" i="1"/>
  <c r="D591" i="1"/>
  <c r="E577" i="1"/>
  <c r="F577" i="1"/>
  <c r="G577" i="1"/>
  <c r="D577" i="1"/>
  <c r="E565" i="1"/>
  <c r="F565" i="1"/>
  <c r="G565" i="1"/>
  <c r="D565" i="1"/>
  <c r="E562" i="1"/>
  <c r="F562" i="1"/>
  <c r="G562" i="1"/>
  <c r="D562" i="1"/>
  <c r="E554" i="1"/>
  <c r="F554" i="1"/>
  <c r="G554" i="1"/>
  <c r="D554" i="1"/>
  <c r="E551" i="1"/>
  <c r="F551" i="1"/>
  <c r="G551" i="1"/>
  <c r="D551" i="1"/>
  <c r="E546" i="1"/>
  <c r="E548" i="1" s="1"/>
  <c r="F546" i="1"/>
  <c r="F548" i="1" s="1"/>
  <c r="G546" i="1"/>
  <c r="G548" i="1" s="1"/>
  <c r="D546" i="1"/>
  <c r="D548" i="1" s="1"/>
  <c r="E541" i="1"/>
  <c r="E544" i="1" s="1"/>
  <c r="F541" i="1"/>
  <c r="F544" i="1" s="1"/>
  <c r="G541" i="1"/>
  <c r="G544" i="1" s="1"/>
  <c r="D541" i="1"/>
  <c r="D544" i="1" s="1"/>
  <c r="E534" i="1"/>
  <c r="F534" i="1"/>
  <c r="G534" i="1"/>
  <c r="D534" i="1"/>
  <c r="E523" i="1"/>
  <c r="E527" i="1" s="1"/>
  <c r="F523" i="1"/>
  <c r="F527" i="1" s="1"/>
  <c r="G523" i="1"/>
  <c r="G527" i="1" s="1"/>
  <c r="D523" i="1"/>
  <c r="D527" i="1" s="1"/>
  <c r="E505" i="1"/>
  <c r="F505" i="1"/>
  <c r="G505" i="1"/>
  <c r="D505" i="1"/>
  <c r="E488" i="1"/>
  <c r="F488" i="1"/>
  <c r="G488" i="1"/>
  <c r="E459" i="1"/>
  <c r="F459" i="1"/>
  <c r="G459" i="1"/>
  <c r="D459" i="1"/>
  <c r="E448" i="1"/>
  <c r="F448" i="1"/>
  <c r="G448" i="1"/>
  <c r="D448" i="1"/>
  <c r="E439" i="1"/>
  <c r="F439" i="1"/>
  <c r="G439" i="1"/>
  <c r="E435" i="1"/>
  <c r="F435" i="1"/>
  <c r="G435" i="1"/>
  <c r="D435" i="1"/>
  <c r="E408" i="1"/>
  <c r="F408" i="1"/>
  <c r="G408" i="1"/>
  <c r="E391" i="1"/>
  <c r="F391" i="1"/>
  <c r="G391" i="1"/>
  <c r="D391" i="1"/>
  <c r="E387" i="1"/>
  <c r="F387" i="1"/>
  <c r="G387" i="1"/>
  <c r="D387" i="1"/>
  <c r="E367" i="1"/>
  <c r="F367" i="1"/>
  <c r="G367" i="1"/>
  <c r="D367" i="1"/>
  <c r="E369" i="1"/>
  <c r="F369" i="1"/>
  <c r="G369" i="1"/>
  <c r="D369" i="1"/>
  <c r="E380" i="1"/>
  <c r="F380" i="1"/>
  <c r="G380" i="1"/>
  <c r="D380" i="1"/>
  <c r="E377" i="1"/>
  <c r="F377" i="1"/>
  <c r="G377" i="1"/>
  <c r="D377" i="1"/>
  <c r="E361" i="1"/>
  <c r="F361" i="1"/>
  <c r="G361" i="1"/>
  <c r="D361" i="1"/>
  <c r="E357" i="1"/>
  <c r="F357" i="1"/>
  <c r="G357" i="1"/>
  <c r="D357" i="1"/>
  <c r="E350" i="1"/>
  <c r="F350" i="1"/>
  <c r="G350" i="1"/>
  <c r="D350" i="1"/>
  <c r="E347" i="1"/>
  <c r="F347" i="1"/>
  <c r="G347" i="1"/>
  <c r="D347" i="1"/>
  <c r="E333" i="1"/>
  <c r="F333" i="1"/>
  <c r="G333" i="1"/>
  <c r="D333" i="1"/>
  <c r="E329" i="1"/>
  <c r="F329" i="1"/>
  <c r="G329" i="1"/>
  <c r="D329" i="1"/>
  <c r="E323" i="1"/>
  <c r="F323" i="1"/>
  <c r="G323" i="1"/>
  <c r="D323" i="1"/>
  <c r="E317" i="1"/>
  <c r="E327" i="1" s="1"/>
  <c r="F317" i="1"/>
  <c r="F327" i="1" s="1"/>
  <c r="G317" i="1"/>
  <c r="G327" i="1" s="1"/>
  <c r="D317" i="1"/>
  <c r="D327" i="1" s="1"/>
  <c r="E311" i="1"/>
  <c r="F311" i="1"/>
  <c r="G311" i="1"/>
  <c r="D311" i="1"/>
  <c r="E291" i="1"/>
  <c r="F291" i="1"/>
  <c r="G291" i="1"/>
  <c r="D291" i="1"/>
  <c r="E285" i="1"/>
  <c r="F285" i="1"/>
  <c r="G285" i="1"/>
  <c r="D285" i="1"/>
  <c r="E283" i="1"/>
  <c r="F283" i="1"/>
  <c r="G283" i="1"/>
  <c r="D283" i="1"/>
  <c r="E270" i="1"/>
  <c r="F270" i="1"/>
  <c r="G270" i="1"/>
  <c r="D270" i="1"/>
  <c r="E267" i="1"/>
  <c r="F267" i="1"/>
  <c r="G267" i="1"/>
  <c r="D267" i="1"/>
  <c r="E280" i="1"/>
  <c r="F280" i="1"/>
  <c r="G280" i="1"/>
  <c r="D280" i="1"/>
  <c r="E261" i="1"/>
  <c r="F261" i="1"/>
  <c r="G261" i="1"/>
  <c r="D261" i="1"/>
  <c r="E248" i="1"/>
  <c r="F248" i="1"/>
  <c r="G248" i="1"/>
  <c r="D248" i="1"/>
  <c r="E242" i="1"/>
  <c r="F242" i="1"/>
  <c r="G242" i="1"/>
  <c r="D242" i="1"/>
  <c r="E237" i="1"/>
  <c r="F237" i="1"/>
  <c r="G237" i="1"/>
  <c r="D237" i="1"/>
  <c r="E230" i="1"/>
  <c r="F230" i="1"/>
  <c r="G230" i="1"/>
  <c r="D230" i="1"/>
  <c r="E207" i="1"/>
  <c r="F207" i="1"/>
  <c r="G207" i="1"/>
  <c r="D207" i="1"/>
  <c r="E201" i="1"/>
  <c r="E205" i="1" s="1"/>
  <c r="F201" i="1"/>
  <c r="F205" i="1" s="1"/>
  <c r="G201" i="1"/>
  <c r="G205" i="1" s="1"/>
  <c r="D201" i="1"/>
  <c r="D205" i="1" s="1"/>
  <c r="E195" i="1"/>
  <c r="F195" i="1"/>
  <c r="G195" i="1"/>
  <c r="D195" i="1"/>
  <c r="E184" i="1"/>
  <c r="E199" i="1" s="1"/>
  <c r="F184" i="1"/>
  <c r="F199" i="1" s="1"/>
  <c r="G184" i="1"/>
  <c r="D184" i="1"/>
  <c r="D199" i="1" s="1"/>
  <c r="E178" i="1"/>
  <c r="F178" i="1"/>
  <c r="G178" i="1"/>
  <c r="D178" i="1"/>
  <c r="E174" i="1"/>
  <c r="F174" i="1"/>
  <c r="G174" i="1"/>
  <c r="D174" i="1"/>
  <c r="E170" i="1"/>
  <c r="F170" i="1"/>
  <c r="G170" i="1"/>
  <c r="D170" i="1"/>
  <c r="D663" i="1" l="1"/>
  <c r="G663" i="1"/>
  <c r="F663" i="1"/>
  <c r="E663" i="1"/>
  <c r="D645" i="1"/>
  <c r="F645" i="1"/>
  <c r="E645" i="1"/>
  <c r="G645" i="1"/>
  <c r="G598" i="1"/>
  <c r="F598" i="1"/>
  <c r="D598" i="1"/>
  <c r="E598" i="1"/>
  <c r="G199" i="1"/>
  <c r="D549" i="1"/>
  <c r="G549" i="1"/>
  <c r="F549" i="1"/>
  <c r="E549" i="1"/>
  <c r="D458" i="1"/>
  <c r="D519" i="1"/>
  <c r="F519" i="1"/>
  <c r="G519" i="1"/>
  <c r="E519" i="1"/>
  <c r="G458" i="1"/>
  <c r="F458" i="1"/>
  <c r="E458" i="1"/>
  <c r="F384" i="1"/>
  <c r="G384" i="1"/>
  <c r="E384" i="1"/>
  <c r="D384" i="1"/>
  <c r="G315" i="1"/>
  <c r="F315" i="1"/>
  <c r="E315" i="1"/>
  <c r="D315" i="1"/>
  <c r="D244" i="1"/>
  <c r="G289" i="1"/>
  <c r="F289" i="1"/>
  <c r="D289" i="1"/>
  <c r="E289" i="1"/>
  <c r="G244" i="1"/>
  <c r="F244" i="1"/>
  <c r="E244" i="1"/>
  <c r="E161" i="1"/>
  <c r="E182" i="1" s="1"/>
  <c r="F161" i="1"/>
  <c r="F182" i="1" s="1"/>
  <c r="G161" i="1"/>
  <c r="G182" i="1" s="1"/>
  <c r="D161" i="1"/>
  <c r="D182" i="1" s="1"/>
  <c r="E153" i="1"/>
  <c r="F153" i="1"/>
  <c r="G153" i="1"/>
  <c r="D153" i="1"/>
  <c r="E148" i="1"/>
  <c r="F148" i="1"/>
  <c r="G148" i="1"/>
  <c r="D148" i="1"/>
  <c r="E146" i="1"/>
  <c r="F146" i="1"/>
  <c r="G146" i="1"/>
  <c r="D146" i="1"/>
  <c r="E144" i="1"/>
  <c r="E157" i="1" s="1"/>
  <c r="F144" i="1"/>
  <c r="G144" i="1"/>
  <c r="D144" i="1"/>
  <c r="E137" i="1"/>
  <c r="F137" i="1"/>
  <c r="G137" i="1"/>
  <c r="D137" i="1"/>
  <c r="E139" i="1"/>
  <c r="F139" i="1"/>
  <c r="G139" i="1"/>
  <c r="D139" i="1"/>
  <c r="E128" i="1"/>
  <c r="E142" i="1" s="1"/>
  <c r="F128" i="1"/>
  <c r="F142" i="1" s="1"/>
  <c r="G128" i="1"/>
  <c r="D128" i="1"/>
  <c r="D142" i="1" s="1"/>
  <c r="E120" i="1"/>
  <c r="F120" i="1"/>
  <c r="G120" i="1"/>
  <c r="D120" i="1"/>
  <c r="E117" i="1"/>
  <c r="F117" i="1"/>
  <c r="F126" i="1" s="1"/>
  <c r="G117" i="1"/>
  <c r="D117" i="1"/>
  <c r="E112" i="1"/>
  <c r="F112" i="1"/>
  <c r="G112" i="1"/>
  <c r="D112" i="1"/>
  <c r="G108" i="1"/>
  <c r="E108" i="1"/>
  <c r="F108" i="1"/>
  <c r="D108" i="1"/>
  <c r="D115" i="1" s="1"/>
  <c r="E103" i="1"/>
  <c r="F103" i="1"/>
  <c r="G103" i="1"/>
  <c r="D103" i="1"/>
  <c r="E99" i="1"/>
  <c r="E106" i="1" s="1"/>
  <c r="F99" i="1"/>
  <c r="F106" i="1" s="1"/>
  <c r="G99" i="1"/>
  <c r="G106" i="1" s="1"/>
  <c r="D99" i="1"/>
  <c r="D106" i="1" s="1"/>
  <c r="E94" i="1"/>
  <c r="E97" i="1" s="1"/>
  <c r="F94" i="1"/>
  <c r="F97" i="1" s="1"/>
  <c r="G94" i="1"/>
  <c r="G97" i="1" s="1"/>
  <c r="D94" i="1"/>
  <c r="D97" i="1" s="1"/>
  <c r="F90" i="1"/>
  <c r="D90" i="1"/>
  <c r="E87" i="1"/>
  <c r="F87" i="1"/>
  <c r="G87" i="1"/>
  <c r="D87" i="1"/>
  <c r="E78" i="1"/>
  <c r="E92" i="1" s="1"/>
  <c r="F78" i="1"/>
  <c r="G78" i="1"/>
  <c r="D78" i="1"/>
  <c r="E60" i="1"/>
  <c r="E76" i="1" s="1"/>
  <c r="F60" i="1"/>
  <c r="F76" i="1" s="1"/>
  <c r="G60" i="1"/>
  <c r="G76" i="1" s="1"/>
  <c r="D60" i="1"/>
  <c r="D76" i="1" s="1"/>
  <c r="E52" i="1"/>
  <c r="E58" i="1" s="1"/>
  <c r="F52" i="1"/>
  <c r="F58" i="1" s="1"/>
  <c r="G52" i="1"/>
  <c r="G58" i="1" s="1"/>
  <c r="D52" i="1"/>
  <c r="D58" i="1" s="1"/>
  <c r="E34" i="1"/>
  <c r="E50" i="1" s="1"/>
  <c r="F34" i="1"/>
  <c r="F50" i="1" s="1"/>
  <c r="G34" i="1"/>
  <c r="G50" i="1" s="1"/>
  <c r="D34" i="1"/>
  <c r="D50" i="1" s="1"/>
  <c r="E29" i="1"/>
  <c r="F29" i="1"/>
  <c r="G29" i="1"/>
  <c r="D29" i="1"/>
  <c r="E26" i="1"/>
  <c r="F26" i="1"/>
  <c r="G26" i="1"/>
  <c r="D26" i="1"/>
  <c r="E23" i="1"/>
  <c r="F23" i="1"/>
  <c r="G23" i="1"/>
  <c r="D23" i="1"/>
  <c r="G20" i="1"/>
  <c r="E20" i="1"/>
  <c r="F20" i="1"/>
  <c r="D20" i="1"/>
  <c r="E16" i="1"/>
  <c r="F16" i="1"/>
  <c r="G16" i="1"/>
  <c r="D16" i="1"/>
  <c r="E8" i="1"/>
  <c r="F8" i="1"/>
  <c r="G8" i="1"/>
  <c r="D8" i="1"/>
  <c r="E5" i="1"/>
  <c r="F5" i="1"/>
  <c r="G5" i="1"/>
  <c r="G14" i="1" s="1"/>
  <c r="D5" i="1"/>
  <c r="F520" i="1" l="1"/>
  <c r="E520" i="1"/>
  <c r="D520" i="1"/>
  <c r="G520" i="1"/>
  <c r="F157" i="1"/>
  <c r="F385" i="1"/>
  <c r="G385" i="1"/>
  <c r="D385" i="1"/>
  <c r="E385" i="1"/>
  <c r="D92" i="1"/>
  <c r="G126" i="1"/>
  <c r="D245" i="1"/>
  <c r="E245" i="1"/>
  <c r="E126" i="1"/>
  <c r="E115" i="1"/>
  <c r="G157" i="1"/>
  <c r="F245" i="1"/>
  <c r="G245" i="1"/>
  <c r="D126" i="1"/>
  <c r="G142" i="1"/>
  <c r="D157" i="1"/>
  <c r="F115" i="1"/>
  <c r="G115" i="1"/>
  <c r="D32" i="1"/>
  <c r="G92" i="1"/>
  <c r="F92" i="1"/>
  <c r="D14" i="1"/>
  <c r="G32" i="1"/>
  <c r="F14" i="1"/>
  <c r="E14" i="1"/>
  <c r="E32" i="1"/>
  <c r="F32" i="1"/>
  <c r="G158" i="1" l="1"/>
  <c r="G664" i="1" s="1"/>
  <c r="E158" i="1"/>
  <c r="E664" i="1" s="1"/>
  <c r="F158" i="1"/>
  <c r="F664" i="1" s="1"/>
  <c r="D158" i="1"/>
  <c r="D664" i="1" s="1"/>
</calcChain>
</file>

<file path=xl/sharedStrings.xml><?xml version="1.0" encoding="utf-8"?>
<sst xmlns="http://schemas.openxmlformats.org/spreadsheetml/2006/main" count="1868" uniqueCount="965">
  <si>
    <t>Uthevet</t>
  </si>
  <si>
    <t>Sum</t>
  </si>
  <si>
    <t>Forelder</t>
  </si>
  <si>
    <t>Barn</t>
  </si>
  <si>
    <t>Markert</t>
  </si>
  <si>
    <t>Stiler</t>
  </si>
  <si>
    <t>Sum-lys</t>
  </si>
  <si>
    <t>Linjetekst</t>
  </si>
  <si>
    <t>Nr</t>
  </si>
  <si>
    <t>Endringer i drift</t>
  </si>
  <si>
    <t>Felles inntekter og utgifter</t>
  </si>
  <si>
    <t>Frie inntekter</t>
  </si>
  <si>
    <t>Inntekts- og formuesskatt</t>
  </si>
  <si>
    <t>Inngående budsjett</t>
  </si>
  <si>
    <t>Rammetilskudd</t>
  </si>
  <si>
    <t>Reformstøtte kommunesammenslåing</t>
  </si>
  <si>
    <t>Frie inntekter Totalt</t>
  </si>
  <si>
    <t>Sentrale inntekter</t>
  </si>
  <si>
    <t>Eiendomsskatt</t>
  </si>
  <si>
    <t>Frikraft</t>
  </si>
  <si>
    <t>Lyse AS, disponering av frikraft</t>
  </si>
  <si>
    <t>Integreringstilskudd</t>
  </si>
  <si>
    <t>Integreringstilskudd, tilskudd til flyktninger og enslige mindreårige</t>
  </si>
  <si>
    <t>Komp.ordn. Husbanken</t>
  </si>
  <si>
    <t>Kompensasjonsordninger fra Husbanken</t>
  </si>
  <si>
    <t>Tildeling fra statlig havbruksfond</t>
  </si>
  <si>
    <t>Sentrale inntekter Totalt</t>
  </si>
  <si>
    <t>Bruk og avsetning til frie fond</t>
  </si>
  <si>
    <t>Bruk av disposisjonsfond, teknisk regelendring fra investering til drift og overføring til investering</t>
  </si>
  <si>
    <t>Bruk av disposisjonsfond, FoU-midler til ROP</t>
  </si>
  <si>
    <t>Bruk og avsetning til frie fond Totalt</t>
  </si>
  <si>
    <t>Overføring til investeringsbudsjettet</t>
  </si>
  <si>
    <t>Tiltaket viser hvilke beløp som overføringen fra drift til investering er justert med per år i planperioden for å skape balanse i alle budsjetter.</t>
  </si>
  <si>
    <t>Overføring til investeringsbudsjettet Totalt</t>
  </si>
  <si>
    <t>Finans</t>
  </si>
  <si>
    <t>Lyse AS, utbytte</t>
  </si>
  <si>
    <t>Renovasjonen IKS, utbytte</t>
  </si>
  <si>
    <t>Lyse AS, renteinntekter - ansvarlig lån</t>
  </si>
  <si>
    <t>Renteinntekter, konserninterne lån</t>
  </si>
  <si>
    <t>Renteinntekter bank og finansforvaltning</t>
  </si>
  <si>
    <t>Rentekostnader gjeldslån, renteswap og startlån</t>
  </si>
  <si>
    <t>Avdragsutgifter (investeringslån)</t>
  </si>
  <si>
    <t>ODEON Kino Stavanger/Sandnes AS, utbytte</t>
  </si>
  <si>
    <t>Finanskostnader VAR</t>
  </si>
  <si>
    <t>Finans Totalt</t>
  </si>
  <si>
    <t>Demokrati</t>
  </si>
  <si>
    <t>Folkevalgte</t>
  </si>
  <si>
    <t>Folkevalgtopplæring</t>
  </si>
  <si>
    <t>Formannskapets reservekonto</t>
  </si>
  <si>
    <t>Valg</t>
  </si>
  <si>
    <t>Demokrati Totalt</t>
  </si>
  <si>
    <t>Kontroll og revisjon</t>
  </si>
  <si>
    <t>Kontroll og revisjon Totalt</t>
  </si>
  <si>
    <t>Tilskudd kirker og livssynssamfunn</t>
  </si>
  <si>
    <t>Kirkelig fellesråd</t>
  </si>
  <si>
    <t>Tilskudd andre livssynssamfunn</t>
  </si>
  <si>
    <t>Tilskudd kirker og livssynssamfunn Totalt</t>
  </si>
  <si>
    <t>Lønn og pensjon sentralt</t>
  </si>
  <si>
    <t>Lønnsreserve</t>
  </si>
  <si>
    <t>Pensjon sentralt, nettoeffekt økt premieavvik</t>
  </si>
  <si>
    <t>Lønn og pensjon sentralt Totalt</t>
  </si>
  <si>
    <t>Regionale prosjekter</t>
  </si>
  <si>
    <t>Tilskudd regionale prosjekter</t>
  </si>
  <si>
    <t>Rogaland brann og redning IKS</t>
  </si>
  <si>
    <t>Regionale prosjekter Totalt</t>
  </si>
  <si>
    <t>Sentrale utgifter</t>
  </si>
  <si>
    <t>Fellesutgifter</t>
  </si>
  <si>
    <t>Eksterne husleiekontrakter</t>
  </si>
  <si>
    <t>Administrative områder, reduksjon og gevinstrealisering</t>
  </si>
  <si>
    <t>Bygdebøkene</t>
  </si>
  <si>
    <t>Hovedtillitsvalgte</t>
  </si>
  <si>
    <t>Nye Stavanger programstab</t>
  </si>
  <si>
    <t>Kompetansetiltak nye Stavanger, arrangement for ansatte, finansiert med fond</t>
  </si>
  <si>
    <t>Sentrale utgifter Totalt</t>
  </si>
  <si>
    <t>Kommuneadministrasjon</t>
  </si>
  <si>
    <t>Kommuneadvokat</t>
  </si>
  <si>
    <t>Prosjektkontor</t>
  </si>
  <si>
    <t>Vekstfondet</t>
  </si>
  <si>
    <t>Kommuneadministrasjon Totalt</t>
  </si>
  <si>
    <t>Felles inntekter og utgifter Totalt</t>
  </si>
  <si>
    <t>Oppvekst og utdanning</t>
  </si>
  <si>
    <t>Barn, unge og familie</t>
  </si>
  <si>
    <t>Barneverntjenesten</t>
  </si>
  <si>
    <t>Bosetting av flyktninger, nedtrapping</t>
  </si>
  <si>
    <t>Embo</t>
  </si>
  <si>
    <t>Helsestasjon og skolehelsetjenesten</t>
  </si>
  <si>
    <t>Ungdom og fritid</t>
  </si>
  <si>
    <t>Barn, unge og familie Totalt</t>
  </si>
  <si>
    <t>Barnehage</t>
  </si>
  <si>
    <t>Ressurssenter for styrket barnehagetilbud</t>
  </si>
  <si>
    <t>Barnehage Totalt</t>
  </si>
  <si>
    <t>Oppvekst og utdanning sentralt</t>
  </si>
  <si>
    <t>Stab oppvekst og utdanning</t>
  </si>
  <si>
    <t>Oppvekst og utdanning sentralt Totalt</t>
  </si>
  <si>
    <t>Skole</t>
  </si>
  <si>
    <t>Grunnskole</t>
  </si>
  <si>
    <t>Johannes læringssenter</t>
  </si>
  <si>
    <t>Pedagogisk-psykologisk tjeneste</t>
  </si>
  <si>
    <t>Stavanger kulturskole</t>
  </si>
  <si>
    <t>Skole Totalt</t>
  </si>
  <si>
    <t>Oppvekst og utdanning Totalt</t>
  </si>
  <si>
    <t>Helse og velferd</t>
  </si>
  <si>
    <t>Helse og omsorg</t>
  </si>
  <si>
    <t>Alders- og sykehjem</t>
  </si>
  <si>
    <t>Nytt bofellesskap eldre ved tidligere St. Petri aldershjem</t>
  </si>
  <si>
    <t>Prøveprosjekt, økt bemanning på sykehjem</t>
  </si>
  <si>
    <t>Prøveprosjekt, redusert sykefravær</t>
  </si>
  <si>
    <t>Inntektsjustert økning i egenbetaling på sykehjem</t>
  </si>
  <si>
    <t>Fysio- og ergoterapitjenesten</t>
  </si>
  <si>
    <t>Fysioterapi, vekst i turnuskandidater våren 2020</t>
  </si>
  <si>
    <t>Fysioterapitjenesten, utsatt innføring av egenandel</t>
  </si>
  <si>
    <t>Helsehuset i Stavanger</t>
  </si>
  <si>
    <t>Hjemmebaserte tjenester</t>
  </si>
  <si>
    <t>Hjemmebaserte tjenester, samlokalisering, flytte- og etableringskostnader</t>
  </si>
  <si>
    <t>Pleie og omsorgssenter Finnøy</t>
  </si>
  <si>
    <t>Pleie og omsorgssenter Rennesøy</t>
  </si>
  <si>
    <t>Tekniske hjemmetjenester</t>
  </si>
  <si>
    <t>Helse og omsorg Totalt</t>
  </si>
  <si>
    <t>Helse og velferd sentralt</t>
  </si>
  <si>
    <t>Sentrale midler levekår</t>
  </si>
  <si>
    <t>Bosetting av flyktninger, redusert aktivitet</t>
  </si>
  <si>
    <t>Bosetting av flyktninger, reduserte tolkeutgifter</t>
  </si>
  <si>
    <t>Gevinstrealisering, investering i velferdsteknologi</t>
  </si>
  <si>
    <t>Sentrale midler levekår, Finansiering av øvelse i Evakuerings- og pårørendesenter (EPS)</t>
  </si>
  <si>
    <t>Bruk av innlemmet tilskudd i frie inntekter, dagtilbud demens</t>
  </si>
  <si>
    <t>Stab helse og velferd</t>
  </si>
  <si>
    <t>Helse og velferd sentralt Totalt</t>
  </si>
  <si>
    <t>Samfunnsmedisin</t>
  </si>
  <si>
    <t>Sentrale midler legetjeneste</t>
  </si>
  <si>
    <t>Lokal for ambulansebåtpersonell, husleieinntekt</t>
  </si>
  <si>
    <t>Stavanger legevakt</t>
  </si>
  <si>
    <t>Overgrepsmottak, omorganisering</t>
  </si>
  <si>
    <t>Samfunnsmedisin Totalt</t>
  </si>
  <si>
    <t>Velferd og sosial</t>
  </si>
  <si>
    <t>Bofellesskap</t>
  </si>
  <si>
    <t>Boligkontoret</t>
  </si>
  <si>
    <t>Dagsenter og avlastning, dagsenter, nye lokaler</t>
  </si>
  <si>
    <t>Krisesenteret i Stavanger</t>
  </si>
  <si>
    <t>NAV</t>
  </si>
  <si>
    <t>NAV flyktningeveiledere, reversering</t>
  </si>
  <si>
    <t>OBS-teamet</t>
  </si>
  <si>
    <t>Rehabiliteringsseksjonen</t>
  </si>
  <si>
    <t>Rehabiliteringsseksjonen, K46, nye lokaler</t>
  </si>
  <si>
    <t>Velferd og sosial Totalt</t>
  </si>
  <si>
    <t>Helse og velferd Totalt</t>
  </si>
  <si>
    <t>Bymiljø og utbygging</t>
  </si>
  <si>
    <t>Stab strategi og målstyring</t>
  </si>
  <si>
    <t>Byggforvaltning</t>
  </si>
  <si>
    <t>Bygg, økte forsikringsutgifter</t>
  </si>
  <si>
    <t>Nye bygg, energiutgifter</t>
  </si>
  <si>
    <t>Nye bygg, vedlikehold- og renholdsutgifter</t>
  </si>
  <si>
    <t>Innkjøp av liten brannlift</t>
  </si>
  <si>
    <t>Idrett</t>
  </si>
  <si>
    <t>Oilers investa AS, indeksregulering</t>
  </si>
  <si>
    <t>Drift skatehall Hillevåg</t>
  </si>
  <si>
    <t>Juridisk</t>
  </si>
  <si>
    <t>Miljø og renovasjon</t>
  </si>
  <si>
    <t>Miljø</t>
  </si>
  <si>
    <t>Ullandhaug økologiske gård, tilskudd</t>
  </si>
  <si>
    <t>Renovasjon</t>
  </si>
  <si>
    <t>IVAR, økt leveringsgebyr og mengde</t>
  </si>
  <si>
    <t>Bruk/avsetning til selvkostfond</t>
  </si>
  <si>
    <t>Renovasjon, kalkulatoriske renter og avskrivninger</t>
  </si>
  <si>
    <t>Miljø og renovasjon Totalt</t>
  </si>
  <si>
    <t>Park og vei</t>
  </si>
  <si>
    <t>Framkommelighet</t>
  </si>
  <si>
    <t>Lyse, drifts- og vedlikeholdsavtale</t>
  </si>
  <si>
    <t>Nye anlegg</t>
  </si>
  <si>
    <t>Plasser, vei og torg</t>
  </si>
  <si>
    <t>Trafikksikkerhet og miljø</t>
  </si>
  <si>
    <t>Vertskommune under festival,  økt bidrag</t>
  </si>
  <si>
    <t>Park, friområder og aktivitetsanlegg, vedlikehold</t>
  </si>
  <si>
    <t>Trafikksikringstiltak (TS-tiltak)</t>
  </si>
  <si>
    <t>Grønn plan</t>
  </si>
  <si>
    <t>Vann og avløp</t>
  </si>
  <si>
    <t>Avløpsverket</t>
  </si>
  <si>
    <t>Avskrivninger</t>
  </si>
  <si>
    <t>Bemanningsøkning iht. hovedplan</t>
  </si>
  <si>
    <t>Driftsutgifter, generell prisstigning</t>
  </si>
  <si>
    <t>Mengdevariabelt ledd, IVAR</t>
  </si>
  <si>
    <t>Renter restkapital</t>
  </si>
  <si>
    <t>Avløp, gebyrinntekter</t>
  </si>
  <si>
    <t>Slam, gebyrinntekter</t>
  </si>
  <si>
    <t>Slam, driftskostnader</t>
  </si>
  <si>
    <t>Vannverket</t>
  </si>
  <si>
    <t>Justering ihht. Hovedplan, bemanningsøkning</t>
  </si>
  <si>
    <t>Vannverket, økte gebyrinntekter</t>
  </si>
  <si>
    <t>Vann og avløp Totalt</t>
  </si>
  <si>
    <t>Bymiljø og utbygging Totalt</t>
  </si>
  <si>
    <t>By- og samfunnsplanlegging</t>
  </si>
  <si>
    <t>Beredskap og samfunnsutvikling</t>
  </si>
  <si>
    <t>Beredskap</t>
  </si>
  <si>
    <t>Beredskap og samfunnsutvikling Totalt</t>
  </si>
  <si>
    <t>By- og samfunnsplanlegging sentralt</t>
  </si>
  <si>
    <t>Stab Samfunnsutvikling</t>
  </si>
  <si>
    <t>By- og samfunnsplanlegging sentralt Totalt</t>
  </si>
  <si>
    <t>Byggesak og byantikvar</t>
  </si>
  <si>
    <t>Byutvikling</t>
  </si>
  <si>
    <t>Planavdelinger</t>
  </si>
  <si>
    <t>Felles planprogram havnefronten</t>
  </si>
  <si>
    <t>Kart og digitale tjenester</t>
  </si>
  <si>
    <t>Kart og digitale tjenester Totalt</t>
  </si>
  <si>
    <t>By- og samfunnsplanlegging Totalt</t>
  </si>
  <si>
    <t>Innbygger- og samfunnskontakt</t>
  </si>
  <si>
    <t>Innbygger- og samfunnskontakt sentralt</t>
  </si>
  <si>
    <t>Innbyggerdialog</t>
  </si>
  <si>
    <t>Frivilligsentraler - styrking av budsjett</t>
  </si>
  <si>
    <t>Kommunikasjon</t>
  </si>
  <si>
    <t>Kultur</t>
  </si>
  <si>
    <t>Næring</t>
  </si>
  <si>
    <t>Politisk sekretariat</t>
  </si>
  <si>
    <t>Smartby</t>
  </si>
  <si>
    <t>Innbygger- og samfunnskontakt Totalt</t>
  </si>
  <si>
    <t>Innovasjon og støttetjenester</t>
  </si>
  <si>
    <t>Innovasjon og digitalisering</t>
  </si>
  <si>
    <t>Innovasjon og digitalisering, økt satsing</t>
  </si>
  <si>
    <t>Innovasjon og støttetjenester sentralt</t>
  </si>
  <si>
    <t>Green Mountain, leieinntekter</t>
  </si>
  <si>
    <t>IT</t>
  </si>
  <si>
    <t>Bruk av datasjø</t>
  </si>
  <si>
    <t>Kemner</t>
  </si>
  <si>
    <t>Statliggjøring av kemner</t>
  </si>
  <si>
    <t>Regnskap og lønn</t>
  </si>
  <si>
    <t>Forskjellige digitaliseringsprosjekter, økonomi</t>
  </si>
  <si>
    <t>Stab innovasjon og støttetjenester</t>
  </si>
  <si>
    <t>Stavanger byarkiv</t>
  </si>
  <si>
    <t>Innovasjon og støttetjenester Totalt</t>
  </si>
  <si>
    <t>Økonomi og organisasjon</t>
  </si>
  <si>
    <t>Anskaffelser</t>
  </si>
  <si>
    <t>Internkontroll og kvalitet</t>
  </si>
  <si>
    <t>Organisasjon og forhandling</t>
  </si>
  <si>
    <t>Økonomi og eierskap</t>
  </si>
  <si>
    <t>Økonomi og organisasjon Totalt</t>
  </si>
  <si>
    <t>Budsjettbalanse</t>
  </si>
  <si>
    <t>Mørk</t>
  </si>
  <si>
    <t xml:space="preserve">Nye Stavanger kommune fikk utbetalt reformstøtte som et engangstilskudd i forbindelse med kommunesammenslåingen 01.01.2020. Tilskuddet bortfaller således kommende planperiode. </t>
  </si>
  <si>
    <t>Rammetilskudd består av innbyggertilskudd, utgiftsutjevning m.m. og er nærmere omtalt i kapittel 4.5. Foreslåtte endringer er utledet fra forslag til statsbudsjett 2021 og lokal befolkningsvekst. Rammetilskuddet reduseres med kr 96,5 mill. fra opprinnelig budsjett 2020 til foreslått nivå for 2021, hovedsakelig med bakgrunn i bortfall av oppgaver og finansieringsansvar. Nivået faller noe i 2022 grunnet bortfall av engangsbevilgningen til habiliterings- og avlastningstilbud til barn/unge med nedsatt funksjonsevne som et koronatiltak i 2021, lavere volum barn i barnehagealder, og at Stavanger kommune taper noe på omlegging fra særskilt fordeling til full rammefinansiering av lærernormen. Utover perioden stiger rammetilskuddet noe grunnet innbyggervekst.</t>
  </si>
  <si>
    <t>Inntektsutjevningen øker noe i 2021 og utover perioden sammenlignet med 2020, grunnet skattevekst og innbyggervekst. Se nærmere omtale i avsnitt 4.5.</t>
  </si>
  <si>
    <t xml:space="preserve">Lovendring med virkning fra 2020 reduserte takstgrunnlaget med 30 % for boliger og fritidsboliger. Dette utgjorde et midlertidig inntektstap på om lag kr 70 mill. i 2020, og ble finansiert ved bruk av disposisjonsfond for å skjerme tjenestene i driften fra kutt dette ene året. Fra 2021 gjelder nye takstgrunnlag og utjevner effekten av lovendringen. Tiltaket i gjeldende økonomiplan videreføres. </t>
  </si>
  <si>
    <t>Inntektsnivået på eiendomsskatt i 2019 videreføres, justert for deflator. Beregnet effekt utgjør kr 13 mill. i 2021. Dette er mulig å oppnå gjennom pågående prosjekt med ny kommunal taksering. Kommunal taksering med harmoniserte grunnlag og forslag til skattesatser gjennomføres med effekt fra 2021. Det foreslås å videreføre 3 promille og bunnfradrag på kr 400 000 for bolig- og fritidseiendommer, samt å redusere generell skattesats til samme nivå, 3 promille. 
Forslaget innebærer innføring av eiendomsskatt også i kommunedelen Rennesøy, med en lovmessig opptrapping med maksimalt 1 promille årlig til felles nivå på 3 promille (for bolig-/fritidseiendommer). Dette krever to år med overgangsperiode inntil alle kommunedelene har helt like satser. Sammen med volumvekst utgjør dette grunnlag for de årlige økningene fram til et inntektsnivå på kr 310 mill. er oppnådd. Nærmere omtale finnes i kapittel 4.6.1</t>
  </si>
  <si>
    <t>Eiendomsskatt - tiltak opprettholde inntektsnivå</t>
  </si>
  <si>
    <t>Eiendomsskatt, prisjustert inntektsnivå, kommunal taksering</t>
  </si>
  <si>
    <t>Inntektsutjevning, endret prognose</t>
  </si>
  <si>
    <t>Rammetilskudd, endret anslag</t>
  </si>
  <si>
    <t>Skjønnsmidler, språkskjønn utgår</t>
  </si>
  <si>
    <t>Inntekts- og formuesskatt, endret prognose</t>
  </si>
  <si>
    <t>Kommunene Stavanger, Sandnes, Time og Klepp har inngått avtale med Lyse AS om uttak av frikraft. Frikraften disponeres i 1. og 4. kvartal, og vil således gi kommunen lavere energikostnader i vinterhalvåret. Refusjon knyttet til disponering av frikraft i 2021 er beregnet til kr 9 mill. </t>
  </si>
  <si>
    <t>Beregning av integreringstilskudd er basert på forventet antall bosatte flyktninger i nye Stavanger, inkludert enslige mindreårige, i 2021, 2022, 2023 og 2024. Gjeldende satser for integreringstilskudd og tilskudd ved bosetting av enslige mindreårige flyktninger er lagt til grunn. Beregningene viser et samlet tilskudd i størrelsesorden kr 218 mill. i 2020, med en gradvis reduksjon til kr 140 mill. i 2024. Kommunedirektøren foreslår derfor en mindreinntekt på kr 39 mill. i 2021, kr 69 mill. i 2022, kr 77 mill. i 2023 og kr 78 mill. i 2024. </t>
  </si>
  <si>
    <t xml:space="preserve">                               -  </t>
  </si>
  <si>
    <t>Havbruksmidler, overføring iht. grensejusteringsavtale</t>
  </si>
  <si>
    <t>Bruk av disposisjonsfond, finansiering lovendring eiendomsskatt, utgår 2021</t>
  </si>
  <si>
    <t>Bruk av disposisjonsfond, flyktning, utgår 2021</t>
  </si>
  <si>
    <t>Bruk av disposisjonsfond, kompetansetiltak nye Stavanger, arrangement for ansatte, utgår 2021</t>
  </si>
  <si>
    <t>Bruk av disposisjonsfond, digitaliseringsfond, til analysekapasitet, utgår 2021</t>
  </si>
  <si>
    <t>Bruk av disposisjonsfond, digitalisering, trådløst nett sykehjem og bofellesskap</t>
  </si>
  <si>
    <t>Bruk av disposisjonsfond, digitalisering, DigiBarnevern</t>
  </si>
  <si>
    <t>Bruk av disposisjonsfond, koronakostnader 2021</t>
  </si>
  <si>
    <t>Avsetning til disposisjonsfond, Nye Stavanger, utgår 2021</t>
  </si>
  <si>
    <t>Avsetning til disposisjonsfond, klima- og miljøfond, justerte inntekter piggdekk og pant vedovn</t>
  </si>
  <si>
    <t>Avsetning til disposisjonsfond, statlig tildelte havbruksmidler</t>
  </si>
  <si>
    <t xml:space="preserve">                                -  </t>
  </si>
  <si>
    <t>I henhold til ny kommunelov som gjelder fra kommunestyrets konstituering 21. oktober 2019, må bruk av disposisjonsfond inntektsføres i drift og deretter overføres til investeringsbudsjettet dersom det skal finansiere investeringstiltak. Tidligere vedtatt bruk av disposisjonsfond i investeringsbudsjettet må dermed innarbeides via driftsbudsjettet som bruk av disposisjonsfond og videre som økt overføring fra drift til investering. Dette gjaldt kr 11,67 mill. i bruk av disposisjonsfond i investeringsbudsjettet 2020 i Finnøy. I tillegg gjaldt det tiltak på kr 20,0 mill. til investering i innbyggertorg i 2020. Finansieringstiltakene utgår i 2021.</t>
  </si>
  <si>
    <t>Budsjettert finansiering i 2020 utgår i 2021. Gjelder tidligere avsatt integreringstilskudd i Finnøy, kr 2,65 mill. og kr 18 mill. av tidligere avsatte midler i gamle Stavanger kommune.</t>
  </si>
  <si>
    <t>Tiltaket ble gjennomført januar 2020 og tilhørende finansiering utgår i 2021. Gjelder felles arrangement og kompetansebygging for alle ansatte i tidligere Finnøy, Rennesøy og Stavanger kommuner med kr 0,86 mill. </t>
  </si>
  <si>
    <t>Stavanger kommune har de siste 10 årene hatt stor oppmerksomhet på brukere ned ROP-lidelser, og da spesielt brukere som motsetter seg hjelp. I forbindelse med årsoppgjøret for 2017 ble det avsatt kr 10 mill. på fond til et forsknings- og utviklingsprosjekt knyttet til mennesker med ROP-lidelser. I 2019 er det igangsatt et forsknings- og utviklingsprosjekt som har til formål å utvikle nye måter å gi tjenester til disse brukerne på. Prosjektet strekker seg over flere år. I 2019 er det brukt kr 1 mill. og i 2020 er det budsjettert med bruk av ytterligere kr 4 mill. av fondsmidlene. Resterende fondsmidler kr 5 mill. foreslås benyttet i 2021</t>
  </si>
  <si>
    <t>Digitaliseringsfondet finansierte kr 6,4 mill. til styrket analysekapasitet innen digitalisering i 2020. Tiltaket er vedtatt utgått i 2021</t>
  </si>
  <si>
    <t>Digitaliseringsfondet er vedtatt brukt med kr 6,6 mill. til Digi Barnevern over en treårsperiode med kr 2,3 mill. i 2020, kr 2,6 mill. i 2021 og kr 1,7 mill. i 2022. Bruk av disposisjonsfond til investeringsformål må iht. nye regler inntektsføres i drift og deretter overføres til investeringsregnskapet.</t>
  </si>
  <si>
    <t>Med bakgrunn i at koronasituasjonen vil vedvare over i 2021, er det realistisk å budsjettere inn koronakostnader i 2021. Merkostnader på om lag kr 80 mill. er innlagt i budsjettforslaget, og foreslått finansiert midlertidig av disposisjonsfond. Statlig finansiering er signalisert, men dette er usikkert. </t>
  </si>
  <si>
    <t>Reformstøtten er overført bundet driftsfond med bakgrunn i 2. tertial 2020. Tiltaket utgår i 2021. (Gjelder restbeløpet på kr 24,47 mill.)</t>
  </si>
  <si>
    <t>I forbindelse med tertialrapporteringen per 31.08.2020 er inntektsnivået for piggdekk oppjustert og kostnadene i forbindelse med pant for gamle vedovner nedjustert. Det er noe usikkert hvordan piggdekknivået vil bli kommende sesong grunnet koronasituasjonen, hvor noen innbyggere vil bruke mer bil enn tidligere, samt andre vil sitte mer på hjemmekontor. Anslått årlig effekt kr 6,5 mill. avsettes til disposisjonsfond, klima og miljøfondet. </t>
  </si>
  <si>
    <t xml:space="preserve">                           -  </t>
  </si>
  <si>
    <t>Overføring fra drift til investering</t>
  </si>
  <si>
    <t>Overføring fra drift til investering, bruk av digitaliseringsfond til trådløst nett sykehjem og bofellesskap</t>
  </si>
  <si>
    <t>Overføring fra drift til investering, vekstfond kjøp aksjer</t>
  </si>
  <si>
    <t>Formannskapet vedtok i sak 131/20 (august 2020) å benytte midler på vekstfondet til å kjøpe aksjer i Bioenergy Finnøy AS med kr 3 mill. Aksjekjøp er en investering og må vedtas av kommunestyret. Transaksjonen antas å først bli gjeldende i 2021. Bruk av disposisjonsfond til investeringsformål må i henhold til nye regler inntektsføres i drift og deretter overføres til investeringsregnskapet. Budsjettet foreslås justert tilsvarende. </t>
  </si>
  <si>
    <t>Stavanger Parkeringsselskap KF, overføring til kommunekassen</t>
  </si>
  <si>
    <t>Stavanger boligbygg KF, overføringer mellom kommunekassen og foretaket</t>
  </si>
  <si>
    <t>Stavanger utvikling KF, overføring til kommunekassen</t>
  </si>
  <si>
    <t>Stavangerregionen Havn IKS, utbytte</t>
  </si>
  <si>
    <t>Forus Næringspark AS, utbytte</t>
  </si>
  <si>
    <t>Stavanger Parkeringsselskap KF har budsjettert med et årsresultat på kr 25,7 mill. i 2021, som reduseres til kr 20,2 mill. i 2024. Det vises til kapittel 13 for en omtale av styrets forslag til økonomiplan for perioden 2021-2024, med kommunedirektørens merknader. På bakgrunn av forventet resultatutvikling og foretakets egenkapitalsituasjon, er det lagt til grunn et årlig eieruttak på kr 25,5 mill. i 2021, med en nedtrapping til kr 20 mill. i utgangen av planperioden.</t>
  </si>
  <si>
    <t>I forbindelse med etableringen av Stavanger utvikling KF i 2016 ble det opprettet et langsiktig mellomværende mellom foretaket og kommunekassen (lån på kr 75 mill.), som reflekterte anleggsmidlene som ble overdratt til foretaket ved etableringen. Basert på oppdatert renteprognose er det lagt til grunn kr 4,3 mill. i renter og avdrag fra det langsiktige mellomværende i 2021. Det vises til kapittel 13 for en nærmere omtale.</t>
  </si>
  <si>
    <t>I 2021 foreslår kommunedirektøren følgende endringer i avskrivninger og renter på VAR-området. Kr 12,2 mill. i 2021, kr 7,9 mill. i 2022, kr 4,3 mill. i 2023 og 1,1 mill. i 2024</t>
  </si>
  <si>
    <t>Stavanger kommune har en eierandel på 81,88 % i Stavangerregionen Havn IKS. I Handlings- og økonomiplan 2020-2023 ble det lagt opp til et årlig utbytte fra selskapet på kr 12,2 mill. I forslag til Handlings- og økonomiplan 2021-2024 er det lagt til grunn at det i stede etableres et ansvarlig lån på kr 60 mill., med en avdragstid på fire år. Det er på denne bakgrunn budsjettert med renteinntekter på kr 0,45 mill. og avdragsinntekter på kr 12,3 mill. i 2021. Rente- og avdragsinntektene fra ansvarlige lån førers i henholdsvis drifts- og investeringsregnskapet. Etableringen av et ansvarlig lån må ses i sammenheng med rammene i IKS-loven og pågående arbeid med å revidere selskapsavtalen og avklare selskapets skatteposisjon. Det vises til kapittel 4. for en nærmere omtale av utbytteforventningen. </t>
  </si>
  <si>
    <t>Folkevalgte, nettbrett</t>
  </si>
  <si>
    <t>Kommunestyret og kommunalutvalg, studietur</t>
  </si>
  <si>
    <t>Houston-Galveston festivalen</t>
  </si>
  <si>
    <t>Besparelser ved arbeidsutvalgene</t>
  </si>
  <si>
    <t>Økning i godtgjørelse til folkevalgte</t>
  </si>
  <si>
    <t>Omstillingskrav folkevalgte</t>
  </si>
  <si>
    <t>I handlings- og økonomiplanen 2020-2023 ble budsjettet styrket med kr 0,8 mill. til innkjøp av nettbrett til nye folkevalgte til å lese sakspapirer. Nettbrett er kjøpt inn i 2020, og tiltaket videreføres derfor ikke i 2021.</t>
  </si>
  <si>
    <t>I handlings- og økonomiplanen 2020-2023 ble budsjettet styrket med kr 0,6 mill. til studieturer i 2020 for fem utvalg og kommunalutvalget. Tiltaket videreføres ikke i 2021.</t>
  </si>
  <si>
    <t>I handlings- og økonomiplanen 2020-2023 ble budsjettet styrket med kr 0,5 mill. til opplæring av nye folkevalgte. Folkevalgtopplæringen ble gjennomført i 2020 og midlene trekkes derfor ut av budsjettet i 2021. </t>
  </si>
  <si>
    <t>Grunnet en krevende økonomisk situasjon ønsker kommunen å avvikle dette samarbeidet til fordel for bredere satsinger rettet mot barn og unge. Kommunedirektøren trekker derfor ut tilskuddet på kr 0,150 mill. i 2022. </t>
  </si>
  <si>
    <t>Besparelsene ved nedleggelse av arbeidsutvalgene ble innarbeidet i handlings- og økonomiplanen 2020-2023, med intensjon om evaluering etter to år. Besparelsene videreføres i 2021 og kommunedirektøren foreslår å styrke det med kr 0,478 mill. fra og med 2022. </t>
  </si>
  <si>
    <t>Kommunalutvalget i Stavanger vedtok i sitt møte 17.09.2019 følgende i sak om godtgjøring for gamle og nye medlemmer i overgangsperioden til nye Stavanger: 
1.Dagens politikere og partiene beholder sin støtte og sine utbetalinger ut 2019 
2.Nye politikere får utbetalt møtegodtgjøring per møte i henhold til nytt reglement fra konstitueringen 21.10.2019 
Basert på dette har godtgjørelse og satser økt. Det er flere møter på dagtid og nytt utvalg er opprettet. Kommunedirektøren foreslår derfor å styrke budsjettet med kr 2,3 mill. fra og med 2021. </t>
  </si>
  <si>
    <t>I handlings- og økonomiplanen 2020-2023 ble det vedtatt å ikke videreføre avtale om støtte til sykkelrittet fra og med 2021. </t>
  </si>
  <si>
    <t>Støtte til Hammar Serien</t>
  </si>
  <si>
    <t>Kommunedirektøren foreslår å budsjettere med kr 7,160 mill. til gjennomføring av stortingsvalg i 2021 og kommune og fylkestingsvalg i 2023.</t>
  </si>
  <si>
    <t>Revisjon</t>
  </si>
  <si>
    <t>I handlings- og økonomiplanen 2020-2023 vedtok samarbeidspartiene å støtte Muslimsk Fellesråd Rogaland, som paraplyorganisasjon for 8000 medlemmer med søkt beløp på like linje med STL Stavanger og Kirkelig Dialogsenter i 2021. Styrkingen videreføres ikke i 2021.</t>
  </si>
  <si>
    <t>Muslimsk Fellesråd Rogaland</t>
  </si>
  <si>
    <t>Kirkelig fellesråd, omstillingstiltak</t>
  </si>
  <si>
    <t>Tilskudd livs- og trossamfunn</t>
  </si>
  <si>
    <t>Lønnsoppgjør 2020, helårseffekt</t>
  </si>
  <si>
    <t>Lønnsoppgjøret 2021</t>
  </si>
  <si>
    <t>Helårseffekten av lønnsoppgjør 2020 er beregnet til å komme på kr 46,4 mill. Kommunedirektøren vil innarbeide helårseffekt av lønnsoppgjøret 2020 på hvert tjeneste- og virksomhetsområde.</t>
  </si>
  <si>
    <t>Det er signalisert 2,2 % lønnsvekst. Kommunedirektøren har innarbeidet en lønnsreserve for oppgjørene i 2021 som er tilstrekkelig til å dekke forventet lønnsvekst i tråd hovedtariffavtalen (HTA). </t>
  </si>
  <si>
    <t>Sentral pensjon</t>
  </si>
  <si>
    <t>Økt feiegebyr</t>
  </si>
  <si>
    <t>Stavanger konserthus IKS, kapital- og driftstilskudd</t>
  </si>
  <si>
    <t>Folkehallene, kapital- og driftstilskudd</t>
  </si>
  <si>
    <t>Stavanger kommune yter i 2020 et tilskudd på kr 45,5 mill. til Stavanger konserthus IKS, hvorav kr 9,5 mill. i driftstilskudd og kr 36 mill. som skal dekke kapitalkostnader knyttet til nytt konserthus. I forslag til Handlings- og økonomiplan 2021-2024 er det lagt til grunn et samlet tilskudd på kr 41,4 mill. i 2021. Dette omfatter en videreføring av driftstilskuddet på kr 9,5 mill. og en oppdatert prognose for kapitalkostnader på kr 31,9 mill. Det foreslås videre et samlet tilskudd på kr 42,0 mill. i 2022, kr 43,2 mill. i 2023 og kr 43,5 mill. i 2024.</t>
  </si>
  <si>
    <t>Folkehallene består av de regionale idrettsanleggene Sørmarka Arena, Sandneshallen, Randaberg Arena og Sola Arena. Folkehallene er eid og driftet av selskapene Sørmarka flerbrukshall IKS og Multihallen og Storhallen IKS, som igjen er eid av kommunene Stavanger, Sandnes, Sola og Randaberg. Det pågår et arbeid med å omdanne de nevnte selskapene til rene eiendomsselskap og etablering av et nytt felles driftsselskap for Folkehallene. Forslag til restrukturering vil fremmes for politisk behandling høsten 2020. Det pågår samtidig et arbeidet med å fastsette framtidig driftsmodell for Forus Sportssenter. Det framstår som mest hensiktsmessig at Folkehallene driver Forus Sportssenter med utgangspunkt i en leie- og driftsavtale. Dette vil gi stordriftsfordeler og utløse synergier i driften av både Forus Sportssenter og de fire folkehallene. Folkehallene har estimert et tilskuddsbehov på ca. kr 1,5 mill. for drift av Forus Sportssenter. Forslag til leie-/driftsavtale og spørsmål om eierskap til Forus Sportssenter vil fremmes for politisk behandling høsten 2020.  
Representantskapene i Sørmarka flerbrukshall IKS og Multihallen og Storhallen IKS godkjente den 24.08.2020 økonomiplan for perioden 2021-2024. Der ble det lagt til grunn et samlet tilskuddsbehov for Folkehallene på kr 46,3 mill., kr 46,2 mill., kr 46,1 mill. og kr 46,1 mill. i henholdsvis 2021, 2022, 2023 og 2024. Samlede investeringer i planperioden utgjør kr 24,7 mill. Kommunedirektørene foreslår et tilskuddsnivå for Folkehallene i tråd med forslaget til de styrende organ i selskapene. Det foreslås videre å innarbeide tilskudd til drift av Forus Sportssenter. Dette gir et samlet tilskudd på kr 47,8 mill. i 2021, hvorav kr 24,9 mill. til renter/avdrag og kr 22,9 mill. til drift. Det foreslås et samlet tilskudd på kr 47,7 mill. i 2022, kr 47,6 mill. i 2023 og kr 47,6 mill. i 2024. Stavanger kommunes andel utgjør 53,65 %. Det legges til grunn at endringer i tilskuddsbehov løses innenfor forannevnt tilskuddsramme, gjennom for eksempel tidsforskyvning av planlagte investeringer i anleggene. Det foreslås i tillegg å innarbeide årlig kr 1,6 mill. som skal dekke kapitalkostnader og kostnader til selskapsdrift i eierselskap for Forus Sportssenter.   </t>
  </si>
  <si>
    <t>Samarbeidspartiene ønsker en omlegging av det regionale næringssamarbeidet, og foreslår å kutte i fremtidig bidrag til fordel for å styrke kommunens egen næringsavdeling i perioden. Kommunedirektøren foreslår en reduksjon på kr 8,2 mill. fra og med 2021.</t>
  </si>
  <si>
    <t>Greater Stavanger AS avvikles i nåværende form til nytt regionalt samarbeid</t>
  </si>
  <si>
    <t>Administrasjonsbygg, redusert husleie</t>
  </si>
  <si>
    <t>Tilbakeføring av kommunale foretak (KF), besparelser </t>
  </si>
  <si>
    <t>Reduksjon i ekstern konsulentbruk</t>
  </si>
  <si>
    <t>Lederutvikling</t>
  </si>
  <si>
    <t>Som en konsekvens av statsbudsjettet for 2019 vedtok kommunestyret rådmannens forslag til tilleggsinnstilling hvor det fremkom et behov for å nedjustere noe av innsatsen på de administrative/sentrale område. Kommunedirektøren foreslår å videreføres tiltaket og opptrappingen reduseres med kr 1,8 mill. i 2021 og økende til kr 1,9 mill. fra og med 2022. </t>
  </si>
  <si>
    <t>I budsjett og økonomiplan 2017-2020 i Finnøy kommune ble det bevilget midler til et komplett verk av bygdebøker i arbeidet med kultursoga til Finnøy, Talgje, Fogn, Halsnøy og Fisterøyane. Tiltaket var planlagt ferdigstilt i 2019, men i budsjett og økonomiplan 2019-2022 vedtok kommunestyret å bevilge ekstra midler til ferdigstillelse av arbeidet i 2020. Midlene tas ut fra og med 2021. </t>
  </si>
  <si>
    <t>I Handlings- og økonomiplan 2020-2023 ble det lagt til grunn besparelse på kr 2,5 mill. i 2020, med videre økning til kr 5 mill. de øvrige årene i planperioden, knyttet til tilbakeføring av kommunale foretak (KF). Kommunestyret har gitt kommunedirektøren i oppgave å anbefale en framtidig organisering av tjenestene og oppgavene som i dag er lagt til de kommunale foretakene. Kommunedirektøren har fulgt opp vedtaket i dialog med foretakslederne, særlig berørte direktører og de tillitsvalgte. For å blant annet oppnå bedre helhetlig styring, styrket evne til omstilling og reduserte kostnader har kommunedirektøren anbefalt at de kommunale foretakene Stavanger natur- og idrettsservice KF, Stavanger byggdrift KF, Sølvberget KF og Stavanger boligbygg KF blir slått sammen med basisorganisasjonen. I Handlings- og økonomiplan 2021-2024 er det innarbeidet besparelser knyttet til tilbakeføringen av de aktuelle foretakene på kr 2,5 mill. i 2021, kr 5 mill. i 2022, kr 6 mill. i 2023 og kr 7 mill. i 2024. Det vises til kapittel 13 for en nærmere redegjørelse for de forventede besparelsene. Det forventes videre at avvikling av dagens bestiller-utfører-modell vil gi vesentlige besparelser på sikt. Nivået på besparelsene vil avklares i forbindelse med fastsettelse av ny organisering for eventuelle foretak som tilbakeføres.   </t>
  </si>
  <si>
    <t>Samarbeidspartiene forventer en reduksjon i ekstern konsulentbruk i perioden og kommunedirektøren viderefører tiltaket med en økt reduksjon på kr 5 mill. fra og med 2022. </t>
  </si>
  <si>
    <t>Kommunedirektøren foreslår å sette av kr 5 mill. fra og med 2021 for å ta høyde for indeksregulering av eksterne husleiekontrakter. </t>
  </si>
  <si>
    <t>I Handlings- og økonomiplanen for 2020-2023 ble budsjettet styrket for å finansiere en felles kompetansebygging for alle ansatte i tidligere Finnøy, Rennesøy og Stavanger kommuner. Arrangementet ble gjennomført i 2020 og midlene trekkes derfor ut.</t>
  </si>
  <si>
    <t>Klimaavgift for cruisetrafikken</t>
  </si>
  <si>
    <t>Trainee-stillinger</t>
  </si>
  <si>
    <t>Kommunedirektør, styrking av budsjettrammen</t>
  </si>
  <si>
    <t>Planlagte tilskudd fra vekstfondet i perioden</t>
  </si>
  <si>
    <t>Planlagt bruk av vekstfond</t>
  </si>
  <si>
    <t>I Handlings- og økonomiplan 2020-2023 er det lagt til grunn en årlig inntekt på kr 11 mill. fra 2021 knyttet til klimaavgift for cruiseturister. Det ble videre lagt til grunn at kommunedirektøren skulle fremme en sak om innretningen på denne ordningen i løpet av 2020. I forbindelse med utarbeidelsen av sak 142/20 - Cruisestrategi for Stavangerregionen 2020-2030 ble det foretatt en nærmere vurdering av en slik lokal klimaavgift. I strategien er det inkludert et tiltak som innebærer at det skal vurderes muligheter og konsekvenser av et system for fellesgodefinansiering som også omfatter cruisepassasjerer. Det arbeides også med mulighetene for en ordning med turistskatt/besøksbidrag som er landsdekkende, og som dermed vil forhindre konkurransevridning mellom norske cruisekommuner. I forslag til Handlings- og økonomiplan 2021-2024 er det lagt til grunn inntekter på kr 0 i 2021 og kr 6 mill. de øvrige årene i planperioden. Dette i påvente av avklaringer knyttet til lokal klimaavgift, system for fellesgodefinansiering og en nasjonal turistskatt/besøksbidrag. Cruisenæringen er samtidig hardt rammet av koronapandemien, noe som vil kunne påvirke inntektsgrunnlaget for en slik avgift/skatt både på kort og lang sikt. </t>
  </si>
  <si>
    <t>Stavanger kommune deltar i Trainee Sørvest som er et tverrfaglig traineeprogram og samarbeid mellom Næringsforeningen i Stavanger-regionen og Universitetet i Stavanger. Samarbeidet skal sikre riktig kompetanse til regionens næringsliv. Stavanger kommune har 2 traineestillinger i dette programmet. Kommunedirektøren foreslår å sette av kr 1,5 mill. per år fra og med 2021.  </t>
  </si>
  <si>
    <t>Barnevern, nedtrapping tildelte bosettingsmidler</t>
  </si>
  <si>
    <t>Barnevern, stillinger</t>
  </si>
  <si>
    <t>Barnevern, redusert bruk av institusjonsplasseringer</t>
  </si>
  <si>
    <t>Barnevern, nedjustering av ettervern</t>
  </si>
  <si>
    <t>Bystyret vedtok i handlings- og økonomiplanen for 2017 – 2020 å avsette kr 166 mill. av tildelte integreringstilskudd i 2017 for å kunne imøtekomme økt bosetting av flyktninger. Det ble samtidig vedtatt en forventet nedtrapping i planperioden. Barnevernet fikk tildelt kr 7,3 mill. av disse, som nå kommunedirektøren foreslår en nedtrapping av med kr 4,8 mill. i 2021 og økende til kr 6,6 mill. i 2022.</t>
  </si>
  <si>
    <t>Ved behandlingen av handlings- og økonomiplanen for 2020-2023 vedtok kommunestyret å styrke barnevernet med kr 1,3 mill. i 2021, med en opptrapping til kr 2,6 mill. Kommunedirektøren foreslår å videreføre denne opptrappingen med kr 1,3 mill. i planperioden. </t>
  </si>
  <si>
    <t>Ved behandlingen av handlings- og økonomiplanen for 2020-2023 vedtok kommunestyret å redusere barnevernets kostnader til kjøp av tjenester gjeldende fra 2021. Kommunedirektøren foreslår å videreføre tiltaket med en årlig reduksjon på kr 1,5 mill. fra og med 2021.</t>
  </si>
  <si>
    <t>Sju storbykommuner og KS samarbeider om å utvikle og innføre et digitalt fagsystem og innbyggertjenester i barnevernet. Stavanger skal bidra med kr 6,6 mill. i prosjekt DigiBarnevern. Kommunedirektøren foreslår at det settes av kr 2,3 mill. i 2020, kr 2,6 mill. i 2021 og kr 1,7 mill. i 2022 - totalt kr 6,6 mill. til prosjektet i planperioden. Tiltaket foreslås finansiert av midler avsatt til digitalisering i kommunens disposisjonsfond.</t>
  </si>
  <si>
    <t>Barneverntjenesten har de siste årene hatt stor oppmerksomhet på målet om at færrest mulig barn skal plasseres i institusjoner. Basert på utviklingen i 2019 og 2020, forventer kommunedirektøren mindre bruk av institusjonsplasseringer i planperioden, og foreslår å redusere budsjettrammen med kr 2 mill. fra og med 2021. </t>
  </si>
  <si>
    <t>Barneverntjenesten har i 2019 og 2020 arbeidet systematisk med tiltak innenfor ettervern. Kommunedirektøren foreslår å hente ut den økonomiske effekten av dette og legger inn en reduksjon på kr 3,5 mill. fra og med 2021.</t>
  </si>
  <si>
    <t>Det er vedtatt at retten til ettervern utvides fra 23 til 25 år gjeldende fra 1. 1.2021. Kommunedirektøren foreslår å øke budsjettrammen til barnevern for å ta høyde for denne lovendringen, tilsvarende kr 2 mill. fra og med 2021. </t>
  </si>
  <si>
    <t>Embo, nedleggelse av Basen</t>
  </si>
  <si>
    <t>Basen, er en arena for sosial trening og aktiviteter for enslige mindreårige flyktninger. Kommunedirektøren foreslår å legge ned basen og heller gi enslige mindreårige flyktninger et tilbud gjennom de ordinære fritidstilbudene. Nedleggelse av basen vil gi en årlig innsparing på kr 2,1 mill. Kommunedirektøren legger til grunn en redusert effekt av innsparingen i 2021 på kr 1,4 mill., og helårseffekt på kr 2,1 mill. fra og med 2022. </t>
  </si>
  <si>
    <t>Antallet mindreårige flyktninger som kommer til Stavanger fortsetter å gå ned, og flere av ungdommene som i dag bor i botilbudet for enslige mindreårige er på vei til å flytte ut.  Dette gir overkapasitet i dagens bosettingstilbud. Kommunedirektøren foreslår å tilpasse driften i EMbo til bosettingsbehovet og foreslår å redusere budsjettrammen til EMbo med kr 12 mill. i 2021 og kr 15 mill. fra og med 2022. </t>
  </si>
  <si>
    <t>Helsestasjon og skolehelsetjenesten, reduksjon</t>
  </si>
  <si>
    <t>Helsestasjon og skolehelsetjenesten, barn og unge psykisk helse</t>
  </si>
  <si>
    <t>Helsestasjons- og skolehelsetjenesten har de siste årene ikke benyttet hele sin budsjettramme fordi det har vært vanskelig å rekruttere fagpersonell. Kommunedirektøren foreslår derfor å gjøre en budsjett-teknisk reduksjon på virksomhetens budsjett på kr 2 mill. i planperioden, tilsvarende gjennomsnittlig regnskapsmessig mindreforbruk de siste årene.</t>
  </si>
  <si>
    <t>Regjeringen har i forslag til statsbudsjett for 2021 økt de frie inntektene til kommunene for å kunne iverksette tiltak for barn og unges psykiske helse. Kommunedirektøren foreslår på bakgrunn av dette å øke budsjettrammen til helsestasjon- og skolehelsetjenesten med kr 1,7 mill. fra og med 2021. Dette vil kunne gi rom for å tilsette en kommunepsykolog og en helsesykepleier.</t>
  </si>
  <si>
    <t>Ungdom og fritid, ungdomsundersøkelsen i 2022</t>
  </si>
  <si>
    <t>I handlings- og økonomiplanen 2019-2022 ble det bevilget kr 0,5 mill. til å gjennomføre ungdomsundersøkelsen i 2019. Det ble videre innarbeidet kr 0,5 mill. til å gjennomføre undersøkelsen på ny i 2022. De øvrige årene i planperioden reduseres budsjettet tilsvarende.</t>
  </si>
  <si>
    <t>Ungdom og fritid, ledelse og administrasjon fritid</t>
  </si>
  <si>
    <t>Kommunedirektøren har vurdert ledelse og administrasjon innenfor tjenesteområdet fritid og foreslår å slå sammen avdelingene Fritid Øst og Fritid Vest. Dette innebærer en besparelse på en lederstilling. Videre foreslår kommunedirektøren å redusere fritidslederstillinger ved bydelshusene tilsvarende 0,5 årsverk per bydelshus. På dette grunnlag foreslår kommunedirektøren å redusere budsjettrammen til Ungdom og fritid med kr 2,8 mill. fra og med 2021. </t>
  </si>
  <si>
    <t>Stavanger kommune har valgt å organisere deler av barnehagetilbudet i ti spesielt tilrettelagte avdelinger (STA). To av avdelingene, Auglend og Stokkatunet, er større enheter med om lag ti barn, mens åtte avdelinger har rundt tre barn hver. I handlings- og økonomiplanen for 2020-2023 ble det vedtatt å gjøre tilpasninger i organiseringen av de spesielt tilrettelagte avdelingene. Formålet er å få en mer fleksibel organisering med høyere grad av inkludering i fellesskapet i barnehagen. Tilbudet skal fortsatt være forsterket, men skal i større grad være integrert i det ordinære barnehagetilbudet. De største avdelingene videreføres som i dag. Tiltaket er planlagt iverksatt i 2021. Kommunedirektøren foreslår en reduksjon med kr 2 mill. i 2021, økende til kr 3 mill. fra 2022.</t>
  </si>
  <si>
    <t>I statsbudsjettet 2020 la regjeringen opp til at kommunene skulle effektivisere tjenestene og på den måten øke handlingsrommet. Det ble vedtatt i handlings- og økonomiplanen 2020-2023 å skjerme barnehagene fra effektiviseringskrav i 2020. Fra 2021 skulle imidlertid rammen reduseres med kr 8,509 mill. Dette tilsvarer en reduksjon på 0,75 %. </t>
  </si>
  <si>
    <t>I handling- og økonomiplan 2020-2023 ble det vedtatt å etablere kommunale bemanningssenter. De ansatte i bemanningssenterne skal ha fast jobb og full stilling og skal fase ut bruker av private bemanningsbyrå innenfor barnehage. Kommunedirektøren foreslår å videreføre tiltaket som vedtatt og styrker barnehage med kr 5 mill. fra og med 2021.  </t>
  </si>
  <si>
    <t>I handling- og økonomiplan 2020-2023 ble det vedtatt å etablere kommunale bemanningssenter. De ansatte i bemanningssenterne skal ha fast jobb og full stilling og skal fase ut bruker av private bemanningsbyrå innenfor barnehage. Etableringen av kommunalt bemanningssenter finansieres ved reduksjon i bruk av private bemanningsbyrå, og kommunedirektøren reduserer rammene med kr 5 mill. fra og med 2021. </t>
  </si>
  <si>
    <t>1. januar 2020 ble det innført ny virksomhetsstruktur i de kommunale barnehagene i Stavanger kommune. Målet med ny struktur er styrket ledelse og økt profesjonalisering. Dette skal videre bidra til høyere kvalitet og et mer likeverdig tilbud i barnehagene. Gevinsten er knyttet til ressurser til ledelse og administrasjon i barnehagevirksomhetene, og er beregnet til kr 2,6 mill. Kommunedirektøren foreslår at barnehagerammen reduseres med kr 2,6 mill. fra og med 2021.</t>
  </si>
  <si>
    <t>I handlings- og økonomiplanen 2020-2023 ble det vedtatt å øke bemanningen i områder med levekårsutfordringer, og barnehagerammen ble styrket med kr 9 mill. fra 2020. Kommunedirektøren foreslår å redusere opprinnelig beløp med kr 4 mill. fra og med 2021.  </t>
  </si>
  <si>
    <t>Stavanger kommune øker prisen for foreldrebetaling i barnehagene i tråd med føringene i statsbudsjettet. Fra 1. januar 2021 er prisen for en heltidsplass i barnehage kr 3 230 per måned. Det er en økning på kr 95 i forhold til budsjettåret 2020. Korrigert for endringer i moderasjoner og i tilskuddet til private barnehager, vil prisøkningen gi en forventet merinntekt på om lag kr 7 mill.</t>
  </si>
  <si>
    <t>Befolkningsframskrivinger viser en nedadgående trend i barnetallene i Stavanger kommune. Den fallende trenden skyldes i hovedsak lave fødselstall, og færre innflyttere til kommunen. Det er forventet om lag 100 færre treårsenheter i 2021. Kommunedirektøren foreslår på denne bakgrunn å redusere barnehagerammen tilsvarende kr 12 mill. Det forventes sterkere nedgang i barnetallene utover i planperioden. Foreløpige prognoser tilsier en reduksjon av rammen på kr 30 mill. i 2022, økende til kr 45 mill. i 2023 og kr 60 mill. i 2024.  </t>
  </si>
  <si>
    <t>Barnehage, rammekutt 0,75 % fra 2021 - innføres ikke</t>
  </si>
  <si>
    <t>Kommunedirektøren har i arbeidet med handlings- og økonomiplanen 2021-2024 forsøkt å unngå rammekutt på barnehageområdet og det ordinære barnehagetilbudet. Kommunedirektøren foreslår derfor at det vedtatte rammekuttet fra 2021 utgår og styrker rammen med kr 8,509 mill. fra og med 2021. </t>
  </si>
  <si>
    <t>Ressurssenter for styrket barnehagetilbud, Organisering og finansiering</t>
  </si>
  <si>
    <t>Oppvekst og utdanning sentralt, organisering av foreldreveiledning</t>
  </si>
  <si>
    <t>Kommedirektøren foreslår å samle flere av tjenestetilbudene som i dag driver med foreldreveiledning i en ny avdeling i virksomheten Helsestasjon og skolehelsetjenesten. Bakgrunnen er utredningen Rask hjelp og riktig støtte i foreldrerollen, som viser at dagens tilbud fremstår som fragmentert og lite koordinert. Ved å samle tilbudene ønsker en å motvirke dette, heve kvaliteten og gjøre det lettere for brukerne å orientere seg i tjenestetilbudet. 
De aktuelle foreldreveiledningstjenestene er helsestasjonens familiesenter, familieveiledningsteamet ved Lenden skole og ressurssenter og familiegruppen ved Kvaleberg barnehage. I tillegg vil det bli vurdert om også andre tjenester og ressurser som arbeider med foreldreveiledning i tjenesteområdet oppvekst og utdanning, skal overføres til den nye avdelingen. Parallelt med etableringen av den nye avdelingen vil også oppgaver og tjenester bli gjennomgått og vurdert. Kommunedirektøren mener at ved å samle kompetansen på ett sted, og ved å gjennomgå og prioritere hvilket tjenester kommunen skal tilby, kan både tilbudet til foreldre bli bedre og gi innsparinger i drift. Kommunedirektøren foreslår en reduksjon på kr 3,5 mill. fra og med 2022. </t>
  </si>
  <si>
    <t>Oppvekst og utdanning sentralt, avvikling internpost skole og barnehage</t>
  </si>
  <si>
    <t>Høsten 2019 tok Stavanger kommune i bruk Public Oppvekst, som er sak-/arkivsystem for skole og barnehage. Det betyr at all post, inkludert internpost, skal gå digitalt. Kommunedirektøren legger derfor til grunn at internpost skole og barnehage avvikles og legger inn en reduksjon på kr 0,5 mill. i 2021 og kr 1 mill. fra og med 2022</t>
  </si>
  <si>
    <t>Grunnskole, innføre gratis skolemat, innledningsvis i områder med levekårsutfordringer </t>
  </si>
  <si>
    <t>Ved behandlingen av handlings- og økonomiplanen 2020-2023, vedtok kommunestyret å gradvis innføre en ordning med gratis skolemat i Stavanger. Fra høsten 2020 gjennomføres en pilot, der ulike menyer og praktiske ordninger prøves ut ved noen skoler i levekårsutsatte områder. Kommunedirektøren foreslår å videreføre tiltaket med kr 5 mill. i 2021 økende til kr 7 mill. i 2022 og kr 9 mill. fra og med 2023. </t>
  </si>
  <si>
    <t>Grunnskole, redusert bosetting av flyktninger - nedtrapping av midler til språkopplæring</t>
  </si>
  <si>
    <t>I 2017 ble skolerammen styrket med kr 3 mill. for å dekke økte utgifter til språkopplæring i skolene som følge av økt bosetting av flyktninger. Bevilgningen skulle trappes ned i perioden. Kommunedirektøren foreslår at bevilgningen justeres ned til kr 1,5 mill. i 2021 og utgår fra 2022.</t>
  </si>
  <si>
    <t>Grunnskole, ny rektorskole fra høsten 2020</t>
  </si>
  <si>
    <t>I handlings- og økonomiplanen for 2020-2023 ble det satt av midler over to år for å starte ny lokal rektorskole høsten 2020.  I 2020 ble det bevilget kr 700 000 og i 2021 settes det av ytterliggere 800 000 slik at det totalt bevilges kr 1,5 mill. til ny rektorskole. </t>
  </si>
  <si>
    <t>Grunnskole, universitetsskolesatsing - pilotprosjekt</t>
  </si>
  <si>
    <t>Stavanger kommune deltar i et pilotprosjekt innenfor universitetsskolesatsingen til Universitetet i Stavanger. Prosjektet skulle etter planen avsluttes i 2021, men er forsinket.  Kommunedirektøren foreslår likevel å redusere budsjettrammen med kr 1,5 mill. fra og med 2021 som planlagt. Det legges til grunn at sluttføringen av prosjektet finansieres innenfor egne rammer.</t>
  </si>
  <si>
    <t>Grunnskole, foreldrebetaling skolefritidsordning - prisjustering</t>
  </si>
  <si>
    <t>Kommunedirektøren foreslår å justere opp prisene i skolefritidsordningen tilsvarende kommunal deflator, med 2,7 %, fra 1. august 2021. Prisen blir etter dette kr 3 188 kroner for en 100 % plass og kr 2 194 for en 60 % plass i SFO. Prisjusteringen vil gi en inntektsøkning på kr 2 mill. fra 2021 og kr 3 mill. fra 2022. I statsbudsjettet for 2021 har regjeringen foreslått at den nasjonale ordningen med inntektsmoderasjon utvides, slik at ingen vil betale mer enn 6 % av husholdningens samlede bruttoinntekt for en fulltids plass i SFO.</t>
  </si>
  <si>
    <t>Grunnskole, gratis SFO innføres, 1. klasse</t>
  </si>
  <si>
    <t>Ved behandlingen av handlings- og økonomiplanen 2020-2023, vedtok kommunestyret å innføre gratis SFO for elever i 1. klasse fra og med høsten 2020. Det ble lagt inn kr 15 mill. til å dekke inntektsbortfallet i SFO høsten 2020. Tiltaket var beregnet til å koste kr 30 mill. årlig og kommunedirektøren foreslår å legge inn en økning på kr 15 mill. fra 2021 for å dekke helårsvirkningen av tiltaket i handlingsplanperioden. Foreløpige oversikter over inntekter og utgifter i SFO høsten 2020 tyder på at tiltaket kan være underbudsjettert. Kommunedirektøren vil komme tilbake i tertialrapporteringen med en eventuell justering av budsjettet for 2021 på grunn av økte kostnader forbundet med innføringen av gratis SFO på 1. trinn. </t>
  </si>
  <si>
    <t>Grunnskole, søskenmoderasjon mellom barnehage og SFO</t>
  </si>
  <si>
    <t>Ved behandlingen av handlings- og økonomiplanen 2020-2023, bevilget kommunestyret kr 5 mill. til å finansiere innføring søskenmoderasjon mellom barnehage og SFO fra høsten 2020. Tiltaket er beregnet å koste kr 11 mill. årlig. Kommunedirektøren foreslår en økning på kr 6 mill. fra 2021 for å dekke helårsvirkningen av tiltaket i handlingsplanperioden. </t>
  </si>
  <si>
    <t>Grunnskole, elevtallsendring</t>
  </si>
  <si>
    <t>Framskrivingen av folkemengden for 2021 viser at Stavanger kommune kan vente at antallet barn i grunnskolealder vil gå ned med 25 fra 1. januar 2020 til 1. januar 2021. Kommunedirektøren foreslår på denne bakgrunn å redusere skolerammen med kr 0,4 mill. Elevtallet på barnetrinnet ventes å gå ned med 110 elever, mens elevtallet på ungdomstrinnet ventes å øke med 85 elever.</t>
  </si>
  <si>
    <t>Grunnskole, leirskole til alle elever på ungdomsskolen</t>
  </si>
  <si>
    <t>Fra 1. august 2019 har kommunene plikt til å tilby leirskole eller annen skoletur med overnatting som del av grunnskoleopplæringen. Det øremerkete, statlige tilskuddet til leirskoleopplæring er innlemmet i rammetilskuddet fra 2021. Midlene fordeles til ungdomsskolene og kommunedirektøren foreslår en styrking på kr 1,150 mill. fra og med 2021. </t>
  </si>
  <si>
    <t>Grunnskole, innføre gratis skolemat - utgår fra 2023</t>
  </si>
  <si>
    <t>Å innføre en ordning med gratis skolemat ved alle skoler vil være et kostnadskrevende tiltak. Kommunedirektøren foreslår at pilotordningen med gratis skolemat avsluttes i 2022, og at tiltaket utgår fra 2023. Kommunedirektøren foreslår en reduksjon på kr 2 mill. i 2022 med helårseffekt på kr 12 mill. fra og med 2022.</t>
  </si>
  <si>
    <t>Grunnskole, anskaffe nytt barnehage- og skoleadministrativt system</t>
  </si>
  <si>
    <t>Dagens barnehage- og skoleadministrative system må byttes ut. Anskaffelseskostnaden vil være kr 1 mill. og kommunedirektøren foreslår å styrke budsjettet i 2021. </t>
  </si>
  <si>
    <t>Grunnskole, omstilling Lenden</t>
  </si>
  <si>
    <t>Stavanger kommune arbeider for å øke kapasiteten til å ivareta og inkludere alle elevene på egen nærskole. Det systematiske arbeidet med elevenes skolemiljø er styrket gjennom ordningen med ressursteam på skolene. Foreldreveiledningstilbudet i kommunen skal også samordnes og koordineres bedre gjennom ny organisering. På den bakgrunn er foreslår kommunedirektøren å redusere ressursene til ledelse og administrasjon ved Lenden skole og ressurssenter med kr 6 mill. fra og med 2022. Disse omstillingstiltakene vil også gjøre det mulig å endre og redusere Lendens oppgaver knyttet til veiledning av skolene og alternative skoletilbud.  </t>
  </si>
  <si>
    <t>Grunnskole, reduksjon i reise- og kursvirksomhet</t>
  </si>
  <si>
    <t>Ved behandlingen av tertialrapporten 1. tertial 2020, vedtok kommunestyret å redusere utgiftene til reise- og kursvirksomhet i kommunen. Kommunedirektøren foreslår å videreføre tiltaket i handlings- og økonomiplanperioden med kr 11,5 mill. fra og med 2021. Reduksjonen er foreløpig lagt på grunnskoleområdet, men vil bli fordelt mellom virksomhetsområdene innenfor oppvekst og utdanning.</t>
  </si>
  <si>
    <t>Grunnskole, redusert tilskuddssats i særskilt tilrettelagte opplæringstilbud</t>
  </si>
  <si>
    <t>Stavanger kommune har organisert opplæring for noen elever med store behov for tilrettelegging i særskilte opplæringstilbud (STOLT) ved enkelte skoler. Tilbudene har selvstendig finansiering, og det gis et relativt høyt tilskudd per elev. Kostnadene i tilbudet er i hovedsak knyttet til høy voksentetthet. De særskilt tilrettelagte tilbudene har høy tilgang på kompetanse og gode forutsetninger for å gi et godt tilrettelagt tilbud til elevene. Det er et begrenset antall elevplasser ved STOLT og mange elever med store behov får også et tilrettelagt tilbud i sin ordinære nærskole. De særskilt tilrettelagte opplæringstilbudene har vært skjermet for tidligere krav til omstilling, og enkelte STOLT-avdelinger går i dag med mindreforbruk. Kommunedirektøren foreslår å redusere tilskuddssatsen i STOLT med 10 prosent, samtidig som tilskuddssatsen til elever med store behov i ordinær skole beholdes. Kommunedirektøren foreslår en reduksjon på kr 5,3 mill. i 2021, økende til kr 11,6 mill. fra 2022 og må også ses i sammenheng med forslaget om en generell styrking av skolerammen. </t>
  </si>
  <si>
    <t>Grunnskole, avvikle lokal ordning med lavinntektsmoderasjon i SFO</t>
  </si>
  <si>
    <t>Stavanger kommune gir i dag moderasjon for fulltidsplass, eventuelt gratis deltidsplass i SFO, for familier med lav inntekt. Fra høsten 2020 har Stavanger kommune i tillegg innført gratis SFO for alle elever på 1. trinn. I statsbudsjettet for 2020 ble det vedtatt en nasjonal ordning med inntektsgradert foreldrebetaling i SFO, som fra høsten 2021 foreslås utvidet til å gjelde alle barn i SFO, jf. omtale over. Ingen skal betale mer enn 6 % av samlet inntekt i husstanden for et barn i heltid i SFO. Kommunedirektøren foreslår på denne bakgrunn å avvikle kommunens egen ordning med lavinntektsmoderasjon i SFO og reduserer med kr 3,7 mill. i 2021 økende til kr 8 mill. fra og med 2022. </t>
  </si>
  <si>
    <t>Grunnskole, si opp avtale om finansiering av Newton-rommet på Oljemuseet</t>
  </si>
  <si>
    <t>Stavanger kommune finansierer, i samarbeid med Equinor, et pedagogisk tilbud kalt Newton-rommet på Oljemuséet. Kommunedirektøren foreslår at Stavanger kommune sier opp avtalen med Equinor om drift av Newton-rommet. Tiltaket er begrunnet i kommunens økonomiske situasjon og kommunedirektøren foreslår en årlig reduksjon på kr 0,8 mill. fra og med 2022. </t>
  </si>
  <si>
    <t>Grunnskole, skifte ut chromebooks</t>
  </si>
  <si>
    <t>Chromebooks som er anskaffet i skolen de siste årene begynner å bli modne for utskifting. For å opprettholde 1-1 dekningen i stavangerskolen må et vesentlig antall chromebooks kjøpes inn hvert år. Kommunedirektøren foreslår å styrke budsjettrammen med kr 3 mill. i 2021, økende til kr 5 mill. fra og med 2022 for å dekke kostnader til vedlikehold og utskifting av Chromebooks.</t>
  </si>
  <si>
    <t>Grunnskole, ny rektorskole fra 2020 - prisøkning</t>
  </si>
  <si>
    <t>Stavanger kommune inngikk våren 2020 avtale med Universitetet i Oslo om rektorskole over tre semester med oppstart høsten 2020 og opsjon om ny rektorskole over tre semester fra høsten 2022. Kommunedirektøren foreslår å øke bevilgningen til rektorskolen som er igangsatt med kr 800 000 i 2021 som følge av prisøkning i endelig avtale. Opsjonen på ny rektorskole fra 2022 utløses ikke, og tiltaket utgår dermed fra 2022. </t>
  </si>
  <si>
    <t>Grunnskole, styrking av skolerammen</t>
  </si>
  <si>
    <t>Stavanger kommune har fått foretatt en utredning av økonomisk ramme og tildelingsmodell i grunnskolen. Kommunen ønsket en vurdering av grunnskolenes samlede økonomiske ramme, bl.a. gjennom sammenlikninger med de andre storbyene, og en evaluering av modellen for fordeling av midler mellom skolene, inkl. endringer i modellen fra 2018. Hovedkonklusjonen i rapporten er at grunnskolerammen er noe lav sammenlignet med de andre storbyene. Samtidig viser rapporten til at det er rom for å utnytte ressursene bedre. Det tilrådes at elevsatsen på 1.-4. trinn justeres noe opp for å sikre at skolene har tilstrekkelige ressurser til å finansiere kravet til høyere lærertetthet på småtrinnet. For å finansiere en slik økning i elevsatsen på 1.-4. trinn og å styrke arbeidet med tidlig innsats, foreslår kommunedirektøren å styrke skolerammen med kr 40 mill. årlig fra 2021. </t>
  </si>
  <si>
    <t>Grunnskole, ny nasjonal ordning med inntektsgradert foreldrebetaling i SFO</t>
  </si>
  <si>
    <t>Høsten 2020 ble det innført en nasjonal ordning med inntektsgradert foreldrebetaling i SFO for alle elever på 1. og 2. trinn. Regjeringen foreslår i statsbudsjettet for 2021 å utvide ordningen til også å gjelde elever på 3. og 4. trinn fra høsten 2021. Foreldrebetalingen skal maksimalt utgjøre 6 % av samlet inntekt i husstanden for et barn i heltid i SFO. Kommunedirektøren foreslår at grunnskolerammen økes med kr 4,4 mill. i 2021 og kr 5,3 mill. fra og med 2022 for å finansiere denne ordningen.  </t>
  </si>
  <si>
    <t>Oppvekst og utdanning, økte utgifter i forbindelse med Covid-19</t>
  </si>
  <si>
    <t>For å kunne ivareta og opprettholde god drift i alle virksomhetene i Oppvekst og utdanning under koronapandemien foreslår kommunedirektøren å styrke rammen med kr 10 mill. i 2021.  </t>
  </si>
  <si>
    <t>Johannes læringssenter; Bosetting av flyktninger, nedtrapping</t>
  </si>
  <si>
    <t>Bystyret vedtok i handlings- og økonomiplan 2017-2020 å avsette kr 166 mill. av tildelt integreringstilskudd i 2017 for å håndtere økt bosetting av flyktninger. Det ble samtidig vedtatt en nedtrapping i planperioden. Av disse midlene ble budsjettrammen til Johannes læringssenter styrket med i alt kr 33 mill. Kommunedirektøren foreslo i handlings- og økonomiplan 2020-2023 en nedtrapping med kr 3 mill. i 2020, økende til kr 6 mill. i 2021 og kr 9 mill. i 2022. Kommunedirektøren foreslår at nedtrappingsplanen forlenges ut planperioden i tråd med forventet nedgang i antall flyktninger.</t>
  </si>
  <si>
    <t>Johannes læringssenter, nedgang i grunnskole for voksne</t>
  </si>
  <si>
    <t>På bakgrunn av en forventet nedgang i antallet voksne elever i grunnskoleopplæringen fra høsten 2020 foreslo kommunedirektøren i handlings- og økonomiplan 2020-2023 å justere ned budsjettet til Johannes læringssenter. Kommunedirektøren foreslår at tiltaket videreføres i planperioden som tidligere vedtatt og reduserer med ytterligere kr 2,3 mill. fra og med 2021.</t>
  </si>
  <si>
    <t>Johannes læringssenter, avvikle basen for flerspråklige assistenter</t>
  </si>
  <si>
    <t>Stavanger kommune ønsker å prioritere det systemrettede arbeidet med tilbudet til flerspråklige barn i barnehage, bl.a. gjennom veilederkorpset på Johannes læringssenter. Kommunedirektøren foreslår på den bakgrunn å avvikle basen for flerspråklige assistenter ved Johannes læringssenter. Tiltaket anslås å gi besparelser på kr 3,5 mill. i 2021, økende til kr 7 mill. fra og med 2022.  </t>
  </si>
  <si>
    <t>Johannes læringssenter, systemrettet arbeid i innføringsbarnehagen</t>
  </si>
  <si>
    <t>Formålet med tiltaket er å bruke kapasitet og kompetanse i innføringsbarnehagen til å styrke arbeidet med flerspråklige barn i de ordinære barnehagene. I perioder av året med lavere belegg i innføringsbarnehagen, kan ansatte gjøre systemrettet arbeid i veilederkorpset mv. Budsjettvirkningen hentes delvis inn gjennom økt bruk av øremerkede midler til norskspråklig utvikling for minoritetsspråklige barn. På bakgrunn av gjennomgangen foreslår kommunedirektøren å redusere med kr 0,8 mill. i 2021 økende til kr 2 mill. fra og med 2022. </t>
  </si>
  <si>
    <t>Johannes læringssenter, innføringsskolen - neddimensjonering</t>
  </si>
  <si>
    <t>Kommunedirektøren foreslår at tilbudet ved innføringsskolen på Johannes læringssenter kortes ned for et flertall av elevene, og at elevene på første trinn begynner direkte på nærskolen. Elever med særskilte språklige utfordringer vil få innføringstilbud av samme omfang som før. Kommunedirektøren foreslår å redusere med kr 2,5 mill. i 2021, økende til kr 5 mill. fra og med 2022.</t>
  </si>
  <si>
    <t>PPT, bosetting av flyktninger, nedtrapping</t>
  </si>
  <si>
    <t>Bystyret vedtok i handlings og økonomiplanen 2017 – 2020 å avsette kr 166 mill. av tildelt integreringstilskudd i 2017 for å kunne håndtere økt bosetting av flyktninger. Det ble samtidig vedtatt en forventet nedtrapping i planperioden. Budsjettrammen til PPT ble styrket med til sammen kr 3,7 mill. av avsatte midler. Kommunedirektøren foreslo i handlings- og økonomiplan 2019-2022 en nedtrapping med kr 0,5 mill. i 2020, økende til kr 1 mill. fra og med 2022 i tråd med forventet nedgang i antall flyktninger. Kommunedirektøren foreslår ingen endringer i tidligere vedtatt nedtrappingsplan.</t>
  </si>
  <si>
    <t>PPT, nedjustere all tildeling av bosettingsmidler</t>
  </si>
  <si>
    <t>Bystyret vedtok i handlings- og økonomiplanen 2017–2020 å avsette kr 166 mill. av tildelt integreringstilskudd i 2017 for å kunne håndtere økt bosetting av flyktninger. Det ble samtidig vedtatt en forventet nedtrapping i planperioden. I tråd med vedtatt nedtrappingsplan foreslår kommunedirektøren å redusere budsjettrammen til PPT med kr 0,5 mill. i 2021, økende til kr 1,0 mill. fra og med 2022.</t>
  </si>
  <si>
    <t>PPT, reduksjon</t>
  </si>
  <si>
    <t>PT har de siste årene ikke benyttet hele sin budsjettramme fordi det har vært vanskelig å rekruttere fagpersonell. Kommunedirektøren foreslår derfor å gjøre en budsjett-teknisk reduksjon på virksomhetens budsjett på kr 1,5 mill. fra og med 2021. Dette tilsvarer gjennomsnittlig regnskapsmessig mindreforbruk de siste årene. </t>
  </si>
  <si>
    <t>Driften ved St. Petri aldershjem er flyttet til Lervig sykehjem, og aldershjemmet skal derfor rives og erstattes av nytt bofellesskap for eldre med 16 plasser. Forventet oppstart antas å være i midten av 2023. Driftskonsekvenser knyttet til etableringen av nytt bofellesskap for eldre estimeres til kr 5,9 mill. fra 2023 og økes til 11,7 mill. i 2024 som følge av helårseffekt.</t>
  </si>
  <si>
    <t>I handlings- og økonomiplan 2019-2022 ble det vedtatt et prøveprosjekt om økt bemanning på sykehjem. Prosjektet kom ikke i gang før september 2019, og ble derfor videreført i 2020. I 2021 fases dette prosjektet ut og kommunedirektøren reduseres rammen med kr 3 mill. fra og med 2021.</t>
  </si>
  <si>
    <t>Økt egenbetaling knyttet til Ramsvighagen senter for demens</t>
  </si>
  <si>
    <t>Redusert egenbetaling knyttet til Ramsvighagen senter for demens</t>
  </si>
  <si>
    <t>Spania-plassene, avvikling</t>
  </si>
  <si>
    <t>I handlings- og økonomiplanen 2020-2023 ble det vedtatt å avvikle 4 plasser kommunen kjøper av Bærum kommune på rehabiliteringssenter i Spania, CAN, med virkning fra 2021. Beløpet utgjør kr 3,1 mill. fra og med 2021.</t>
  </si>
  <si>
    <t>I handlings- og økonomiplan 2019-2022 ble det vedtatt et prøveprosjekt om reduksjon i sykefraværet i sykehjem. Prosjektet baserer seg på økt bemanning i sykehjem, og vil gi en effekt i redusert sykefravær. Dette prosjektet kom ikke i gang før september 2019 og varer ut 2020. Effekten av redusert sykefravær er derfor justert i henhold til oppstart av prosjekt til 2021.</t>
  </si>
  <si>
    <t>Boganes sykehjem fra konkurranseutsatt til kommunal drift</t>
  </si>
  <si>
    <t>Attendo velferd AS avsluttet kontrakten med Boganes sykehjem, og sykehjemmet gikk derfor over til kommunal drift fra 01.07.20. I den forbindelse trenger ikke kommunen lenger å sette av midler til overliggende kostnader og prisjustering av avtalen. Besparelsen utgjør kr 2,8 mill. fra og med 2021. </t>
  </si>
  <si>
    <t>Oppsigelse driftsavtale Frue aldershjem</t>
  </si>
  <si>
    <t>Driftsavtalen med Frue aldershjem sies opp og 20 aldershjemsplasser ved Frue aldershjem avvikles fra 2023. Bygget er ikke egnet for dagens drift. Beboerne deler bad med hverandre og bygget har ikke heis. Det har på grunn av bygningsmessige begrensninger vært tiltakende vanskelig å tildele plassene de senere årene. Kommunedirektøren foreslå å avvikle aldershjemmet med en reduksjon på kr 8,5 mill. fra og med 2023.</t>
  </si>
  <si>
    <t>Redusert dekningsgrad sykehjem</t>
  </si>
  <si>
    <t>6 dobbeltrom gjøres om til 6 enkeltrom</t>
  </si>
  <si>
    <t>I dag har Stavanger kommune seks dobbeltrom, fire som brukes til korttidsplasser og to som brukes til rehabiliteringsplasser. Avvikles disse vil kommunen utelukkende tilby enerom på sykehjem, noe som blant annet vil ivareta taushetsplikt på en tilfredsstillende måte. Kommunedirektøren foreslår en reduksjon på kr 5,6 mill. fra og med 2021 og inkluderer reduksjon i egenbetaling.</t>
  </si>
  <si>
    <t>Egenbetalingen knyttet til langtidsopphold ved sykehjem påvirkes av blant annet G-regulering, lønnsoppgjør, skattereform og beboermassen. På bakgrunn av foreløpige regnskapstall og prognoser for 2020 foreslår kommunedirektøren å oppjustere inntektsbudsjettet med kr 2,5 mill. i tråd med forventet inntekter.</t>
  </si>
  <si>
    <t>I handlings- og økonomiplanen 2020-2023 ble det lagt inn en styrkning av budsjett for å dekke ekstrautgifter ved en ekstra turnuskandidat kun for 2020.  Kommunedirektøren viderefører tiltaket og foreslår en reduksjon på kr 0,3 mill. fra og med 2021. </t>
  </si>
  <si>
    <t>På bakgrunn av Stortingets vedtak i statsbudsjettet for 2017 fattet Stavanger bystyre vedtak i Handlings- og økonomiplan 2017–2020, om å kreve egenandeler på fysioterapi. I handlings- og økonomiplan 2020-2023 ble det lagt inn et inntektspotensial på kr 0,5 mill. Det har tatt lengre tid å utvikle et system for registrering og innrapportering av egenandeler enn forutsatt, og det forventes nå at dette kommer i gang medio 2021. Kommunedirektøren har beregnet helårseffekten til å være kr 0,5 mill. For 2021 halveres derfor inntektspotensialet til kr 0,25 mill.</t>
  </si>
  <si>
    <t>Fysio- ergoterapitjenesten, reduksjon </t>
  </si>
  <si>
    <t>I handlings og økonomiplanen 2020-2023 ble det foreslått en rammereduksjon på fysio- og ergoterapitjenesten tilsvarene kr 1,4 mill. årlig. Kommunedirektøren foreslår å opprettholde tiltaket og legger inn en reduksjon på kr 1,4 mill. fra og med 2021</t>
  </si>
  <si>
    <t>Fysio- og ergoterapitjenesten,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</si>
  <si>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0,6 mill. fra og med 2021.</t>
  </si>
  <si>
    <t>Helsehuset i Stavanger -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</si>
  <si>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0,8 mill. fra og med 2021.</t>
  </si>
  <si>
    <t>I handlings- og økonomiplan 2019-2022 ble det vedtatt gevinstrealisering til velferdsteknologi på kr 5 mill. årlig fra 2021 og ut planperioden. Kommunedirektøren vurderer at dette ikke er et realistisk nivå, da gevinster knyttet til velferdsteknologi (medisindispensere, logistikkprogram hjemmetjenesten etc.) er realisert eller skal realiseres. Kommunedirektøren foreslår at beløpet justeres til kr 1 mill. fra og med 2021.</t>
  </si>
  <si>
    <t>Hjemmebaserte tjenester, innbytte av fossile biler, reduksjon</t>
  </si>
  <si>
    <t>I handlings- og økonomiplan 2019–2022 ble det lagt inn midler for å dekke avslutningskostnader knyttet til innbytte før kontraktstidens utløp, som en konsekvens av at kommunen bytter ut flere av dagens fossilbiler mot nullutslippsbiler. Det påløp innbyttekostnader i 2020, og kommunedirektøren foreslår å redusere disse med kr 0,4 mill. fra og med 2021. </t>
  </si>
  <si>
    <t>I handlings- og økonomiplanen 2019-2022 ble det som en konsekvens av samlokaliseringen av de to sonekontorene under hhv. Madla og Tjensvoll hjemmebaserte tjenester og Hillevåg og Hinna hjemmebaserte tjenester, avsatt midler knyttet til flytte- og etableringsprosessene. Det ble avsatt kr 1,5 mill. i 2019 og 2020. Kommunedirektøren foreslå nå at de ekstraordinære flyttekostnadene reduseres med kr 1,5 mill. fra og med 2021. </t>
  </si>
  <si>
    <t>Hjemmebaserte tjenester, Flytting av Verket til Erichstrupsgate</t>
  </si>
  <si>
    <t>I handlings- og økonomiplanen 2020-2023 ble det satt av midler til flytting fra Verket i 2020. Det vurderes fremdeles ulike alternative lokaler og kommunedirektøren reduserer budsjettet med tilsvarende beløp på kr 0,5 mill. fra og med 2021. </t>
  </si>
  <si>
    <t>Finnøy, omsorgsboliger</t>
  </si>
  <si>
    <t>Helse- og omsorgssenteret på Judaberg skal utvides med 20 institusjonsplasser. Når nybygget er ferdig, skal 16 omsorgsboliger som i dag gir heldøgnsomsorg til eldre, omgjøres til ordinære omsorgsboliger med hjemmetjenester. Kommunedirektøren foreslår å styrke budsjettet til hjemmesykepleien med kr 1 mill. fra og med 2023. </t>
  </si>
  <si>
    <t>Sykepleieklinikken, organisatorisk endring</t>
  </si>
  <si>
    <t>Det er i dag flere sykepleieklikker i Stavanger. Det etableres ytterligere 2 sykepleieklinikker i de to hjemmebaserte tjenestene som ikke har slike per i dag. Klinikkene driftes fra 2021 innenfor ordinære budsjettrammer i de hjemmebaserte tjenestene og kommunedirektøren foreslår derfor å redusere budsjettet med kr 1,780 mill. fra og med 2021. </t>
  </si>
  <si>
    <t>Økning kommunal BPA</t>
  </si>
  <si>
    <t>Brukerstyrt personlig assistent (BPA) ble rettighetsfestet i 1.1.205. Stavanger kommune har den siste tiden har en økning i antall vedtakstimer. Kommunedirektøren foreslår å styrke rammen med kr 5 mill. fra og med 2021.</t>
  </si>
  <si>
    <t>Hjemmebaserte tjenester -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</si>
  <si>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10 mill. fra og med 2021.</t>
  </si>
  <si>
    <t>I 2023 skal det stå ferdig et nytt sykehjem på Finnøy og beboere fra omsorgsboliger skal flyttes over. Det vil da bli 4 nye plasser. Kommunedirektøren foreslår en styrking på kr 2,1 mill. fra og med 2023</t>
  </si>
  <si>
    <t>Alle brukere med inntekt over 2G belastes med kr 40 per måned for å dekke kostnader til SIM-kort. Ved oppstart av trygghetsalarm innføres et etableringsgebyr på kr 400. Det forventetes 500 nye enheter per år. Kommunedirektøren legger inn en forventet merinntekt på kr 0,7 mill. fra og med 2021. </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</si>
  <si>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0,350 mill. fra og med 2021.</t>
  </si>
  <si>
    <t>Trygghetsalarm, økt egenandel</t>
  </si>
  <si>
    <t>Tekniske hjemmetjenester - omstilling</t>
  </si>
  <si>
    <t>Kommunestyret vedtok i handlings og økonomiplanen for 2017–2020 å avsette kr 166 mill. av tildelte integreringstilskudd i 2017 for å kunne imøtekomme økt bosetting av flyktninger. Det ble samtidig vedtatt en forventet nedtrapping i planperioden. I handlings- og økonomiplan 2019–2022 foreslo kommunedirektøren en reduksjon på kr 11,5 mill. i 2019. Kommunedirektøren foreslår å videreføre reduksjonen med kr 8 mill. fra 2020 økende til kr 12 mill. fra 2021.</t>
  </si>
  <si>
    <t>Kommunestyret vedtok i handlings og økonomiplan 2017–2020 å avsette kr 166 mill. av tildelte integreringstilskudd i 2017 for å kunne imøtekomme økt bosetting av flyktninger. Det ble samtidig vedtatt en forventet nedtrapping i planperioden. I tråd med vedtatt nedtrappingsplan foreslår kommunedirektøren å redusere potten i 2021 med kr 2,0 mill. og kr 4,0 mill. fra 2022.</t>
  </si>
  <si>
    <t>Hjemmebaserte tjenester, prosjektkoordinator "Friere faglighet, mindre byråkrati"</t>
  </si>
  <si>
    <t>For å sikre gjennomføringen av prosjektet «Friere faglighet og mindre byråkrati i hjemmebaserte tjenester i Stavanger kommune» vedtatt i kommunalstyret for levekår, interpellasjon nr. 1/16, ble det i 2019 innarbeidet midler til en prosjektstilling med delårseffekt kr 0,25 mill. Kommunedirektøren foreslår å opprettholde rammen i 2021 for så å ta det ut fra og med 2022.</t>
  </si>
  <si>
    <t>I handlings- og økonomiplanen 2020-2023 ble det vedtatt å finansiere stor øvelsen i 2020 hos evakuerings- og pårørendesenteret med kr 0,05 mill. Pga. Koronapandemien ble ikke øvelsen gjennomført. Tiltaket videreføres ikke og tas ut i henhold til opprinnelig tiltak.</t>
  </si>
  <si>
    <t>I handlings- og økonomiplanen 2020-2023 ble det vedtatt å sette av midler til dagtilbud for mennesker med demens etter at det søknadsbaserte tilskuddet i 2020 ble innlemmet i rammetilskuddet til kommunene. I tillegg til å videreføre to eksisterende tiltak (Sunde aktivitetssenter og Ågesentunet), er det behov for å innrette nye tilbud til denne brukergruppen i tråd med nye lovkrav gjeldene fra 1.1.2020. Kommunedirektøren foreslår en styrking på kr 2,8 mill. fra og med 2022. </t>
  </si>
  <si>
    <t>Stavanger kommune har de siste 10 årene hatt stor oppmerksomhet på brukere med ROP-lidelser, og da spesielt brukere som motsetter seg hjelp. I forbindelse med årsoppgjøret for 2017 ble det avsatt kr 10 mill. på fond til et forsknings- og utviklingsprosjekt knyttet til mennesker med ROP-lidelser. Kommunedirektøren igangsatte i 2019 et forsknings- og utviklingsprosjekt som har til formål å utvikle nye måter å gi tjenester til disse brukerne på. Prosjektet strekker seg over flere år. Kommunen har inngått et forskningssamarbeid med universitetet. Kommunedirektøren foreslår å bruke kr 5 mill. av fondsmidlene i 2021, hovedsakelig til forskningssamarbeidet.</t>
  </si>
  <si>
    <t>Kommunalt bemanningssenter, helse og omsorg</t>
  </si>
  <si>
    <t>I handlings- og økonomiplanen 2020-2023 ble det vedtatt å settes til side betydelige midler for å etablere et kommunalt bemanningssenter og ansette faste vikarer i faste stillinger, i en offentlig vikarordning. Sak om dette legges fram til politisk behandling parallelt med handlings- og økonomiplan 2021-2024. Kommunedirektøren foreslår å videreføre tiltaket som vedtatt og styrker barnehage med kr 5 mill. fra og med 2021.  </t>
  </si>
  <si>
    <t>Skipper Worse middagsdistribusjon</t>
  </si>
  <si>
    <t>I handlings- og økonomiplanen 2020-2023 ble det vedtatt å øke tilskuddet med kr 0,2 mill. for 2020. Det er ikke foreslått å videreføre denne økningen. </t>
  </si>
  <si>
    <t>SiS- Studentsamskipnaden i Stavanger psykisk helsetilbud</t>
  </si>
  <si>
    <t>I handlings- og økonomiplanen 2020-2023 ble det vedtatt å øke tilskuddet med kr 0,2 mill. for 2020. Det er ikke foreslått å videreføre denne økningen. </t>
  </si>
  <si>
    <t>Rusmisbrukernes Interesseorganisasjon (RIO)</t>
  </si>
  <si>
    <t>I handlings- og økonomiplanen 2020-2023 ble det vedtatt å øke tilskuddet med kr 0,01 mill. for 2020. Det er ikke foreslått å videreføre denne økningen. </t>
  </si>
  <si>
    <t>Norges Døveforbund ( NDF) - Stavanger</t>
  </si>
  <si>
    <t>I handlings- og økonomiplanen 2020-2023 ble det vedtatt å øke tilskuddet med kr 0,3 mill. for 2020. Det er ikke foreslått å videreføre denne økningen.</t>
  </si>
  <si>
    <t>Kirkens bymisjon, tillitsperson</t>
  </si>
  <si>
    <t>I handlings- og økonomiplanen 2020-2023 ble det vedtatt å øke tilskuddet med kr 0,15 mill. for 2020. Det er ikke foreslått å videreføre denne økningen.</t>
  </si>
  <si>
    <t>Budsjettert reduksjon private bemanningsbyrå, helse og omsorg</t>
  </si>
  <si>
    <t>I handlings- og økonomiplanen 2020-2023 ble det vedtatt å etablere et kommunalt bemanningssenter, se tiltak 046 00. Sak om dette legges fram til politisk behandling parallelt med handlings- og økonomiplan 2021-2024. Etableringen av kommunalt bemanningssenter finansieres ved reduksjon i bruk av private bemanningsbyrå, og kommunedirektøren reduserer rammene med kr 5 mill. fra og med 2021.</t>
  </si>
  <si>
    <t> Antall virksomheter i Helse og velferd, omorganisering og reduksjon</t>
  </si>
  <si>
    <t>Gjennom omorganisering og omstrukturering av virksomheter foreslår kommunedirektøren å redusere antall virksomheter i Helse og velferd fra dagen 40 til 35 og dermed spare kr 5 mill. på å avvikle fem virksomhetslederstillinger fra og med 2022. </t>
  </si>
  <si>
    <t>Brukere med behov for ressurskrevende tjenester</t>
  </si>
  <si>
    <t>Kommunedirektøren foreslår å øke inntektene knyttet til brukere med behov for ressurskrevende tjenester med kr 20 mill. fra og med 2021, utover opprinnelig budsjett 2020 som er på kr 242 mill. Tilskudd for 2019 var til sammenligning på totalt kr 240 mill. Økningen må sees i sammenheng med økte kostnader hos Helse og velferd, blant annet helse- og sosialkontorene.</t>
  </si>
  <si>
    <t>Kommunal Bostøtte</t>
  </si>
  <si>
    <t>Kommunal bostøtte gir bostøtte til beboere i kommunale bofelleskap og hybelhus. Flere brukere har søkt og fått innvilget bostøtte i 2020. Det er grunn til å tro at dette vil vedvare inn i neste budsjettperiode. Kommunedirektøren foreslår på grunnlag av dette å øke budsjettet med kr 1 mill. fra og med 2021 som vil være i tråd med nåværende forbruk.</t>
  </si>
  <si>
    <t>Utgifter relatert til korona</t>
  </si>
  <si>
    <t>I forbindelse med korona er det behov for særskilte TISK-tiltak som koronasenter, luftveislegekontor, smittevernkontor, smittesporing og testing. Koronasenteret tar seg av henvendelser fra innbyggere knyttet til veiledning, informasjon, testing og smittesporing. Stavanger har i dag god kapasitet til å teste de som ønsker å teste seg, og det er satt opp test telt som kan ta imot en økt etterspørsel. Smittevernkontoret jobber med smittesporing som en viktig del av TISK-strategien. Kommunedirektøren foreslår å styrke området med kr 40 mill. i 2021.  </t>
  </si>
  <si>
    <t>Økte utgifter ressurskrevende brukere</t>
  </si>
  <si>
    <t>Antall brukere med behov for ressurskrevende tjenester og kostnadene knyttet til disse øker for hvert år. Samtidig heves innslagspunktet for statlig refusjon av kommunens kostnader. Det er ikke mulig å forutsi hvor mange nye brukere med behov for ressurskrevende tjenester kommunen vil få ansvar for i løpet av et år, og hvilke tjenester de vil ha behov for. Det vil også variere hvilke virksomheter som trenger styrket budsjett for å gi nødvendige tjenester til disse brukerne. Kommunedirektøren foreslår å styrke kr 17 mill. på sentral konto som benyttes ved behov for å etablere nye tiltak for brukere med behov for ressurskrevende tjenester, eller ved behov for styrking av tjenestene til eksisterende ressurskrevende brukere. </t>
  </si>
  <si>
    <t>Kreftkoordinator, ny stilling</t>
  </si>
  <si>
    <t>I handlings- og økonomiplanen 2020-2023 ble det vedtatt å avsette midler til en stilling som kreftkoordinator i Stavanger kommune, som skal bistå kreftrammede og deres pårørende. Kommunedirektøren foreslår fullfinansiering av stillingen med kr 0,4 mill. fra og med 2021. </t>
  </si>
  <si>
    <t>Helse og velferd stab,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</si>
  <si>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0,766 mill. fra og med 2021.</t>
  </si>
  <si>
    <t>Legesenter Lervig sykehjem, innfasing av fire kommunale fastlegehjemler</t>
  </si>
  <si>
    <t>I handlings- og økonomiplan 2020-23 ble det vedtatt å opprette et kommunalt legesenter på Lervig sykehjem. Start ble utsatt til 2021 og rammen styrkes med kr 1 mill., kommunedirektøren foreslår at det legges inn ytterligere kr 1 mill. fra og med 2022. </t>
  </si>
  <si>
    <t>Stavanger kommune har ansvar for nytt lokale for ambulansepersonell knyttet til legebåten. Intensjonen er at kommunen skal leie ut lokaler for ambulansebåtpersonell på vakt. Kommunedirektøren foreslår å legge inn kr 0,650 i husleieinntekter fra og med 2021. </t>
  </si>
  <si>
    <t>Rekrutteringstilskudd til fastleger, kommunal finansiering </t>
  </si>
  <si>
    <t>Kommunen må stå for 20% av finansiering av rekrutteringstilskudd som kommer fra helsedirektoratet. I tillegg til overtakelser av Lis leger fra SUS. Kommunedirektøren foreslår å legge inn kr 1,4 mill. fra og med 2021 for å finansiere egenandelen til kommunen. </t>
  </si>
  <si>
    <t> Privatpraktiserende fastleger, økt basistilskudd </t>
  </si>
  <si>
    <t>Basistilskuddet for fastleger økes årlig, og i 2020 ble det lagt inn et knekkpunkt for basistilskuddet som øker for fastleger med pasientlister på under 1000. Økningen i 2021 blir høyere enn ut i perioden for å dekke opp for noe underbudsjettering foregående år. Ut i perioden økes beløpet med 2,7 %. Kommunedirektøren foreslår å styrke med kr 11 mill. i 2021, kr 13,5 mill. i 2022, kr 15 mill. i 2023 og kr 17,5 mill. i 2024. </t>
  </si>
  <si>
    <t>I planperioden vil utvidelse av voldtektsmottaket til et fullverdig overgrepsmottak bli vurdert. Det vil i så fall innebære at både seksualisert vold og overgrepsvold blir håndtert i et og samme mottak. Kommunedirektøren foreslår å legge inn kr 0,4 mill. i 2024 for å kunne starte opp planleggingsarbeidet.  </t>
  </si>
  <si>
    <t>Vaksinering av ungdom mot smittsom hjernehinnebetennelse, finansiering</t>
  </si>
  <si>
    <t>Fra Skoleåret 2019/2020 tilbyr smittevernkontoret, i samarbeid med helsestasjonstjenesten, vaksine mot smittsom hjernehinnebetennelse til alle elever fra Stavanger i den videregående skole. Fra 2021 vil vaksinen mot smittsom hjernehinnebetennelse tilbys til elever i 1. klasse i den videregående skole. I 2020 ble det lagt inn kr 1,35 mill., hvorav kr 0,35 mill. var satt av til personalressurser for å vaksinere alle trinn i den videregående skolen. Kommunedirektøren reduserer med kr 0,650 mill. fra og med 2021. </t>
  </si>
  <si>
    <t>Varig tilrettelagt arbeid (VTA), styrking</t>
  </si>
  <si>
    <t>Det ble i handlings- og økonomiplan 2019-2022 bevilget kr 0,5 mill. for å øke antall praksisplasser for funksjonshemmede ved arbeidstreningsseksjonen. Kommunen har mottatt statlige midler tilsvarende 9 VTA plasser i kommunalt forsøk med VTA. Forsøksperioden er forlenget med et år, ut 2021. For å sikre arbeidstakerne stabilitet videreføres finansieringen av plassene når forsøksperioden utløper. Kommunedirektøren foreslår en styrking på kr 1,5 mill. fra 2022. </t>
  </si>
  <si>
    <t>Arbeidstreningssenteret,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</si>
  <si>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0,700 mill. fra og med 2021.</t>
  </si>
  <si>
    <t>Bofellesskap psykisk helse, etablere 7 boliger  </t>
  </si>
  <si>
    <t>Det skal etableres et bofellesskap innenfor psykisk helse med 7 plasser. Oppstart av boligen er planlagt rundt årsskiftet 2024/2025. Kommunedirektøren foreslår å sette av kr 1,5 mill. til drift i 2024.</t>
  </si>
  <si>
    <t>Bofellesskap utviklingshemming, etablere 8 boliger</t>
  </si>
  <si>
    <t>Det skal etableres et bofellesskap med 8 boliger for personer med utviklingshemming ved ombygging av eksisterende bofellesskap. Bofellesskapet er ferdig desember 2020, og har full drift i 2021. Det er i handlings- og økonomiplan 2020-23 avsatt kr 1,5 mill. til delårsdrift i 2020. Kommunedirektøren foreslår å fullfinansiere bofellesskapet med kr 10,3 mill. fra og med 2021.  </t>
  </si>
  <si>
    <t>Etablererboliger utviklingshemming og personalbase, etablere 6 boliger </t>
  </si>
  <si>
    <t>I tråd med Handlings og økonomiplan 2020-23 videreføres tiltaket om å bygge etablererboliger for personer med utviklingshemming. Seks boliger skal være for brukere, og en bolig/enhet skal brukes som personalbase. Boligene planlegges med oppstart i 2023. Kommunedirektøren foreslår en styrking med kr 3,5 mill. til delårsdrift i 2023, med helårseffekt i 2024 som er beregnet til kr 7 mill.</t>
  </si>
  <si>
    <t>Brukereid bofellesskap med utviklingshemming og personalbase, etablere 11 boliger</t>
  </si>
  <si>
    <t>Det skal etableres et bofellesskap basert på en modell der kommunen bygger boligene, etablerer et borettslag og selger andeler til brukerne i målgruppen, i tråd med Handlings og økonomiplan 2020-23. Målgruppen er personer med utviklingshemming som har behov for et botilbud med heldøgnstjenester. Prosjektet omfatter 11 boliger og 1 personalenhet. Det er planlagt ferdig årsskiftet 2021/2022.Kommunedirektøren foreslår en styrking på kr 14,9 mill. fra og med 2022.  </t>
  </si>
  <si>
    <t>Bofellesskap ROP (rus og psykiske lidelser), etablere 4 plasser</t>
  </si>
  <si>
    <t>Det skal etableres et bofellesskap med 4 plasser for personer med rus- og psykiske lidelser (ROP), i tråd med vedtatt Handlings- og økonomiplan 2020-23. Ny oppstartsdato for bofellesskapet er satt til januar 2021. Det er i handlings- og økonomiplan 2018-2021 bevilget kr 1,5 mill. Fra 2021 foreslår kommunedirektøren å styrke driftsrammen med ytterligere kr 4,5 mill., slik at årlig driftsbudsjett for boligen vil være på kr 6,0 mill. </t>
  </si>
  <si>
    <t>Bofellesskap utviklingshemming, etablere 6 boliger </t>
  </si>
  <si>
    <t>I handlings- og økonomiplan 2020-23 ble det vedtatt å etablere et nytt bofellesskap med 6 plasser.  Boligene planlegges ferdige 2022 og kommunedirektøren foreslår en styrking på kr 9 mill. fra og med 2022. </t>
  </si>
  <si>
    <t>Bofellesskap med utviklingshemming og personalbase, etablere 7 boliger</t>
  </si>
  <si>
    <t>I handlings- og økonomiplanen 2020-2023 ble det vedtatt å etablere et bofellesskap med 7 boenheter og personalbase, for personer med utviklingshemming (brukereid bofellesskap). Boligene planlegges ferdige i 2022 og kommunedirektøren foreslår en styrking på kr 10,5 mill. fra og med 2022.</t>
  </si>
  <si>
    <t>Bofellesskap psykisk helse, midlertidig stenging av en avdeling </t>
  </si>
  <si>
    <t>Forslaget gjelder midlertidig stenging av en avdeling med 6 plasser i bofelleskap med til sammen 14 plasser. Dette foreslås for å kunne endre brukersammensetning i bofellesskapet og etablere en mer rasjonell og kostnadseffektiv driftsform før plassene gjenåpnes i 2022. Den midlertidige stengingen gir ingen økonomisk effekt i 2021, men gir reduserte driftskostnader på kr 3 mill. fra og med 2022. </t>
  </si>
  <si>
    <t>Bofellesskap for unge personer med autisme, etablere 8 boliger</t>
  </si>
  <si>
    <t>Opprettelsen av bofellesskapet for unge personer med autisme er et prosjekt i regi av Stavanger Boligbygg KF. Det er vedtatt å etablere et bofellesskap med åtte boenheter for unge personer med autisme som vokser ut av barnebolig videreføres. Bofellesskapet ferdigstilles i 2024, og kommunedirektøren foreslår en styrking på kr 9,3 mill. fra og med 2023. </t>
  </si>
  <si>
    <t>Bofellesskap for unge fysisk funksjonshemmede, etablere 8 boliger</t>
  </si>
  <si>
    <t>Opprettelsen av bofellesskapet for unge personer med fysisk funksjonshemming er et prosjekt i regi av Stavanger Boligbygg KF. Det er vedtatt å etablere et bofellesskap med åtte boenheter for unge personer med fysisk funksjonshemming som vokser ut av barnebolig videreføres. Bofellesskapet ferdigstilles i 2024, og kommunedirektøren foreslår en styrking på kr 11,3 mill. fra og med 2023.</t>
  </si>
  <si>
    <t>Bofelleskap på Rennesøy, drift av en leilighet</t>
  </si>
  <si>
    <t>Tiltaket gjelder drift av 1 leilighet tilknyttet bofellesskapet som ikke er i bruk i dag.  Kommunedirektøren foreslår å bruke leiligheten og styrker med kr 1,75 mill. fra og med 2021.</t>
  </si>
  <si>
    <t>Bofellesskap,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</si>
  <si>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7,903 mill. fra og med 2021.</t>
  </si>
  <si>
    <t>Boligkontoret,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</si>
  <si>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0,157 mill. fra og med 2021.</t>
  </si>
  <si>
    <t>I handlings- og økonomiplanen 2020-2023 ble det vedtatt å bevilge kr 1,45 mill. til årlige merkostnader ved å flytte dagsenter til nye lokaler samt flytte- og etableringskostnader. Kommunedirektøren foreslår å trekke flytte- og etableringskostnader på kr 0,75 mill. ut fra og med 2021.</t>
  </si>
  <si>
    <t>Seksjon avlastning, styrking</t>
  </si>
  <si>
    <t>Seksjon avlastning har de siste årene hatt en vekst i brukere med høyt bistandsbehov, blant annet i antall brukere som trenger palliativ behandling. Samtidig har det vært en vekst i antall avlastningsdøgn blant brukergruppen med høyt pleiebehov. Økt bistandsbehov hos brukerne må også sees i sammenheng med økt tilskudd ressurskrevende tjenester. Kommunedirektøren foreslår derfor at budsjettrammen til seksjon avlastning styrkes med kr 3 mill. fra og med 2021.</t>
  </si>
  <si>
    <t>Dagsenter og avlastning,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</si>
  <si>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3 mill. fra og med 2021.</t>
  </si>
  <si>
    <t>Avlastning, barn og unge</t>
  </si>
  <si>
    <t>Regjeringen foreslår i statsbudsjettet å øke rammetilskuddet til kommunene med kr 100 mill. som et engangsbeløp for å håndtere økt belastning for barn og unge med nedsatt funksjonsevne i forbindelse med korona. Stavanger kommune sin andel er på kr 2,67 mill. Kommunedirektøren foreslår å styrke budsjettet til seksjon avlastning med kr 1,6 mill.</t>
  </si>
  <si>
    <t>Kommunestyret vedtok i handlings og økonomiplanen for 2017–2020 å avsette kr 166 mill. av det tildelte integreringstilskuddet i 2017 for å kunne imøtekomme økt bosetting av flyktninger. Det ble samtidig vedtatt en nedtrapping i planperioden. Kommunedirektøren foreslo en nedtrapping på kr 4,8 mill. fra 2020, kr 6 mill. i 2021 og kr 8 mill. fra 2022. Nedtrappingsplanen videreføres.</t>
  </si>
  <si>
    <t>Flyktningtjenesten,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</si>
  <si>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1,943 mill. fra og med 2021.</t>
  </si>
  <si>
    <t>Helse og velferdskontor, økt rammen for kjøp av avlastning- og heldøgnstjenester</t>
  </si>
  <si>
    <t>I handlings- og økonomiplanen 2020-2023 ble det grunnet utsatt oppstart og ferdigstillelse av flere nye bofellesskap bevilget kr 10 millioner. Dette for å dekke et økende behov for avlastning og kjøp av heldøgns omsorgsplasser frem til bofellesskapene står klare, med en reduksjon til kr 5 mill. fra når nye botiltak ferdigstilles. Kommunedirektøren foreslår å utsette reduksjonen på kr 5 mill. til 2023, på grunn av ytterlige utsettelse på oppstart av nye bofelleskap.</t>
  </si>
  <si>
    <t>Helse og velferdskontor, økning i privat BPA</t>
  </si>
  <si>
    <t>Det er behov for å øke budsjett til BPA (brukerstyrt personlig assistent) fra privat leverandør med kr 15 mill. Dette skyldes økning i antall brukere, større vedtak og flere brukere som velger privat leverandør av BPA. Kommunedirektøren forslår en styrking på kr 15 mill. fra og med 2021. </t>
  </si>
  <si>
    <t>Helse og velferdskontor,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</si>
  <si>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6,426 mill. fra og med 2021.</t>
  </si>
  <si>
    <t>Habilitering og avlastning til barn og unge med nedsatt funksjonsevne</t>
  </si>
  <si>
    <t>Regjeringen foreslår i statsbudsjettet å øke rammetilskuddet til kommunene med kr 100 mill. som et engangsbeløp for å håndtere økt belastning for barn og unge med nedsatt funksjonsevne i forbindelse med korona. Stavanger kommune sin andel er kr 2,68 mill. Kommunedirektøren foreslår å styrke budsjettet til HVK med kr 1 mill.</t>
  </si>
  <si>
    <t>Bosetting av  flyktninger - nedtrapping av sosialhjelpsutgiftene</t>
  </si>
  <si>
    <t>Kommunestyret vedtok i handlings og økonomiplanen for 2017–2020 å avsette kr 166 mill. av det tildelte integreringstilskudd i 2017 for å kunne imøtekomme økt bosetting av flyktninger. Det ble samtidig vedtatt en nedtrapping i planperioden. Sosialhjelpsbudsjettet ble styrket med kr 5 mill. Det ble i handlings- og økonomiplan 2019-2022 foreslått av kommunedirektøren en nedtrapping på kr 2,3 mill. fra 2021. Stor nedgang i antall bosatte flyktninger forventes å gi reduksjon i utbetaling av sosialhjelp til målgruppen, for eksempel gjennom langt lavere antall personer som skal ha hjelp til etablering og livsopphold i ankomstfasen. Tiltaket videreføres i handlings- og økonomiplan 2021-2024.</t>
  </si>
  <si>
    <t>I handlings- og økonomiplan 2020-2023 ble det vedtatt en reduksjon med ett årsverk fra 2020 og med ytterligere ett årsverk fra 2021. NAV-kontorenes oppfølgingsansvar overfor flyktninger økte en periode i omfang som følge av sterk økning i antall bosatte flyktninger i perioden. NAV-kontorene ble i løpet av 2017 styrket med en flyktningeveileder hver. Den forventede reduksjonen i antall bosatte flykninger medførte at kommunedirektøren foreslo å redusere kapasiteten med ett årsverk tilsvarende kr 0,75 mill. i 2020, og fortsette med ytterligere ett årsverk fra 2021 slik at totalbeløpet blir kr 1,5 mill. i resten av perioden.</t>
  </si>
  <si>
    <t>Økonomisk sosialhjelp, økte kostnader</t>
  </si>
  <si>
    <t>Det forventes en økning i økonomiske sosialhjelp på grunn av koronautbruddet i mars 2020. Utgiftene til sosialhjelp er per september 11 % høyere enn samme periode i fjor. Det er stor usikkerhet knyttet til den videre utviklingen i antall sosialhjelpsmottakere, men det er forventet at koronapandemien vil prege samfunnsbildet og arbeidsmarkedet fremover. Tiltak i statsbudsjettet, slik som frikort for helsetjenester dekkes inn under økte kostnader til sosialhjelp. Kommunedirektøren foreslår på bakgrunn av dette å styrke budsjettet med kr. 26 mill. i 2021, avtakende til kr 10. mill. i 2022.</t>
  </si>
  <si>
    <t xml:space="preserve">Kvalifiseringsprogram (KVP), økte kostnader til kvalifiseringsstønad </t>
  </si>
  <si>
    <t>Økning i antall deltakere i kvalifiseringsprogrammet har medført økt utbetaling av kvalifiseringsstønad. Det er behov for å styrke budsjettet for stønad til deltakerne. Kommunedirektøren foreslår på grunnlag av dette å øke budsjettet med kr 15 mill. fra og med 2021. </t>
  </si>
  <si>
    <t>NAV,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</si>
  <si>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5,8 mill. fra og med 2021.</t>
  </si>
  <si>
    <t>Økt barnetrygd, økte kostnader sosialhjelp</t>
  </si>
  <si>
    <t>OBS team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</si>
  <si>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0,400 mill. fra og med 2021.</t>
  </si>
  <si>
    <t>Det ble i handlings- og økonomiplan 2020-2023 lagt inn flytte- og etableringskostnader for et mottaks- og oppfølgingssenter for ungdom (MO-Ung). Etter opprinnelig plan skulle K46 flyttet til nye lokaler i 2020, men dette er utsatt til 2021. Arbeidet med å finne nye lokaler pågår. Husleie beregnes til årlig kostnad på kr 2 mill. og flytte- og etableringskostnader på kr 0,5 mill. I 2022 trekkes flytte- og etableringskostnader ut.</t>
  </si>
  <si>
    <t>Rehabiliteringsseksjonen, omstilling</t>
  </si>
  <si>
    <t>Det stilles krav til omstilling innenfor Helse og velferd. Kommunedirektøren har foretatt en samlet vurdering av hele området og valgt en differensiert løsning på omstillingskravet. Kommunedirektøren foreslår et effektiviseringskrav for utvalgte virksomheter, tilsvarende kr 1,154 mill. fra og med 2021.</t>
  </si>
  <si>
    <t>Redusert lønnsbudsjett</t>
  </si>
  <si>
    <t>Det stilles krav til omstilling. Kommunedirektøren har foretatt en samlet vurdering av hele området og valgt en differensiert løsning på omstillingskravet. Kommunedirektøren foreslår et effektiviseringskrav for utvalgte virksomheter og foreslår en reduksjon på lønnsmidler på kr 0,135 mill. i 2022, kr 0,145 mill. i 2023 og kr 0,157 mill. i 2024.  </t>
  </si>
  <si>
    <t>Midler til gjennomføring av tiltakeføring av KF</t>
  </si>
  <si>
    <t>I Handlings- og økonomiplan 2020-2023 ble vedtatt å vurdere tilbakeføring av kommunale foretak (KF). Kommunestyret har gitt kommunedirektøren i oppgave å anbefale en framtidig organisering av tjenestene og oppgavene som i dag er lagt til de kommunale foretakene. Kommunedirektøren har fulgt opp vedtaket i dialog med foretakslederne, særlig berørte direktører og de tillitsvalgte. For å blant annet oppnå bedre helhetlig styring, styrket evne til omstilling og reduserte kostnader har kommunedirektøren anbefalt at de kommunale foretakene Stavanger natur- og idrettsservice KF, Stavanger byggdrift KF, Sølvberget KF og Stavanger boligbygg KF blir slått sammen med basisorganisasjonen.  Kommunedirektøren foreslår å sette av kr 0,680 mill. i 2021 for gjennomføringen av tilbakemeldingen av de kommunale foretak (KF)  </t>
  </si>
  <si>
    <t>Det er i handlings- og økonomiplanen for 2020-2023 vedtatt en økning av leieinntekter fra Green Mountain på kr 0,05 mill., med en økning til kr 0,1 mill. fra 2021 og ut planperioden. Kommunedirektøren foreslår derfor å styrke budsjettrammen med 0,05 mill. fra og med 2021.  </t>
  </si>
  <si>
    <t>Med bakgrunn i økte forsikringsutgifter til nye bygg, foreslår kommunedirektøren å øke budsjettrammen med kr 0,203 mill. i 2021, kr 0,404 mill. i 2022 og kr 0,604 mill. i 2023 og 2024 fra et 2020-nivå.</t>
  </si>
  <si>
    <t>Som følge av endringer i kommunens bygningsmasse endres også energiutgiftene. Kommunedirektøren foreslår å redusere budsjettet med kr 0,342 mill. i 2021, kr 0,059 mill. i 2022 og styrke budsjettet med kr 0,928 mill. i 2023 og 2,593 mill. i 2024, fra et 2020-nivå. </t>
  </si>
  <si>
    <t>Kommunedirektøren foreslår å øke budsjettrammen med kr 0,908 mill. i 2021, kr 3,502 mill. i 2022, kr 9,660 mill. i 2023 og kr 21,443 mill. i 2024 til forvaltning, drift og vedlikehold, som følge av at nye bygg tas i bruk i planperioden.</t>
  </si>
  <si>
    <t>Overtagelse av bygg, Blidensol, Tennishallen, Tasta skatepark, FDV-kostnader</t>
  </si>
  <si>
    <t>Bystyret vedtok i handlings og økonomiplanen 2019 – 2022 å øke budsjettrammene til Stavanger eiendom på grunn av overtagelse av Tennishallen, Blidensol sykehjem og Tasta skatepark med en nedtrapping fra 2022. Kommunedirektøren har innarbeidet den vedtatte nedtrappingen med kr 0,250 mill. fra 2022 og ut planperioden. </t>
  </si>
  <si>
    <t>Det ble i 2020 satt av kr 2,0 mill. til innkjøp av brannlift som en engangsbevilgning. Kommunedirektøren foreslår derfor å redusere budsjettet med kr 2 mill. fra og med 2021. </t>
  </si>
  <si>
    <t>Austre Åmøy barnehage, drift avvikles for å styrke Vestre Åmøy</t>
  </si>
  <si>
    <t>Kommunedirektøren viser i barnehagebruksplanen til at det i dag kun går ti barn i barnehagen, noe som innebærer et lite leke- og læringsmiljø, og et lite fagmiljø. Kommunedirektøren foreslår derfor en reduksjon i vedlikeholdsbudsjettet på kr 0,300 mill. fra og med 2021. </t>
  </si>
  <si>
    <t>Fjøløy, kommunal egenandel befalsmesse</t>
  </si>
  <si>
    <t>Tiltaket finansierer årlig rehabilitering av bygningsmassen på Fjøløy. Kommunedirektøren foreslår å avsette den kommunale egenandelen på kr 0,375 mill. fra og med 2021. </t>
  </si>
  <si>
    <t>Forvalningsutgifter bygg, reduksjon</t>
  </si>
  <si>
    <t>Kommunedirektøren foreslås å redusere budsjettet med kr 0,487 mill. i 2021, kr 0,528 mill. i 2022, 0,568 mill. i 2023 og kr 0,613 mill. i 2024 fra et 2020-nivå. Innsparingstiltaket er i hovedsak basert på redusert vedlikehold, samt høyt fokus på driftsoptimalisering, optimalisering av rammeavtaler på kjøpte varer og tjenester slik at reduserte rammer på det verdibevarende vedlikeholde i størst mulig grad skjermes.</t>
  </si>
  <si>
    <t>Husleiekompensjasjon, Tou scene</t>
  </si>
  <si>
    <t>Kommunedirektøren foreslår øke inntektene med kr 3,0 mill. fra og med som følge av ny husleiekompensasjon fra Tou scene, jf. FSK 115/20.</t>
  </si>
  <si>
    <t>For å dekke kostnader knyttet til indeksregulering av avtalen med Oilers Invest AS foreslår kommunedirektøren å videreføre økningen av budsjettet til Idrett med kr 0,1 mill. i 2021, kr 0,2 mill. i 2022, kr 0,3 mill. i 2023 og kr 0,4 mill. i 2024.</t>
  </si>
  <si>
    <t>ONS, leieinntekter i 2022 og 2024</t>
  </si>
  <si>
    <t>Stavanger kommune får ekstraordinære inntekter hvert annet år fra Offshore Northern Seas (ONS). Inntektene utgjør kr 1,2 mill. i 2022 og 2024.</t>
  </si>
  <si>
    <t>OTD, bortfall av leieinntekter i 2022 og 2024</t>
  </si>
  <si>
    <t>Stavanger kommune får ekstraordinære leieinntekter hvert annet år fra Offshore Technology Days (OTD). I 2022 og i 2024 arrangeres ikke OTD og inntektsbortfallet utgjør kr 0,7 mill. i disse årene.</t>
  </si>
  <si>
    <t>Som følge av Bystyrets behandling av handlings- og økonomiplan 2019-22, ble det vedtatt at ny skatehall i Stavanger skal bygges sentralt i Hillevåg som en del av en omforent satsing på barn og unge. Den nye skatehallen vil ha et bruksareal på 3000m2, og kommunedirektøren foreslår å legge inn driftskostnader med kr 1 mill. årlig fra og med 2024.</t>
  </si>
  <si>
    <t>Drifte skatehall Hillevåg, reduksjon</t>
  </si>
  <si>
    <t>Kommunedirektøren foreslår å redusere driftsmidler til skatehall i Hillevåg som et omstillingstiltak og tar midlene på kr 1 mill. ut fra og med 2024. </t>
  </si>
  <si>
    <t>HAMMER series, avtale videreføres ikke etter 2020</t>
  </si>
  <si>
    <t>HAMMER serien er avsluttet og tiltaket videreføres derfor ikke. Kommunedirektøren foreslår derfor å omdisponere kr 1,5 mill. i 2021, og sette disse av til andre idrettsformål og -arrangementer som Tour of Norway, og redusere rammen med tilsvarende beløp fra og med 2022.  </t>
  </si>
  <si>
    <t>Stiftelsen Stavanger Ishall, justering av leieavtale</t>
  </si>
  <si>
    <t>For å dekke inn kostnaden tilknyttet indeksregulering foreslår Kommunedirektøren å styrke budsjettet med kr 0,15 mill. i 2021, økende til kr 0,300 mill. i 2022, kr 0,450 mill. i 2023 og kr 0,600 mill. i 2024. </t>
  </si>
  <si>
    <t>Madlamark idrettshall, drift og samdrift med Stavanger Turnhall.</t>
  </si>
  <si>
    <t>Drift av Madlamark idrettshall har oppstart andre halvår 2022. Kommunedirektøren ser et behov for å styrke budsjettet med kr 0,3 mill. i 2022 med en økning til kr 0,6 mill. fra og med 2023. </t>
  </si>
  <si>
    <t>Madlamark idrettshall, reduksjon </t>
  </si>
  <si>
    <t>Kommunedirektøren foreslår å redusere driftsmidler til ny flerbrukshall på Madlamark som et omstillingstiltak med kr 0,600 fra og med år 2023. </t>
  </si>
  <si>
    <t> Lervig idrettshall, drift </t>
  </si>
  <si>
    <t>Det foreslås å drifte Lervig idrettshall i samdrift med Storhaug Idrettshall. Kommunedirektøren ser et behov for å styrke budsjettet med kr 0,6 mill. i 2024.</t>
  </si>
  <si>
    <t>Lervig idrettshall, reduksjon</t>
  </si>
  <si>
    <t>Kommunedirektøren foreslår å redusere driftsmidler til ny flerbrukshall på Lervig med kr 0,3 mill. fra og med 2024 som et omstillingstiltak. </t>
  </si>
  <si>
    <t>Hinna garderobebygg, drift </t>
  </si>
  <si>
    <t>Bygget driftes fra og med andre halvår 2020. Kommunedirektøren ser et behov for å styrke budsjettet med kr 0,5 mill. fra og med 2021.  </t>
  </si>
  <si>
    <t>Hinna garderobebygg, reduksjon</t>
  </si>
  <si>
    <t>Kommunedirektøren foreslår å redusere driftsmidler til nytt garderobebygg Hinna på kr 0,500 mill fra og med 2023 som et omstillingstiltak. </t>
  </si>
  <si>
    <t>Ny dobbel idrettshall Kvernevik, drift  </t>
  </si>
  <si>
    <t>Samdrift med Kvernevik idrettshall. Kommunedirektøren ser et behov for å styrke budsjettet med kr 1 mill. fra og med 2024.</t>
  </si>
  <si>
    <t>Dobbel idrettshall Kvernevik, reduksjon</t>
  </si>
  <si>
    <t>Kommunedirektøren foreslår å redusere driftsmidler til ny dobbel idrettshall på Kvernevik på kr 1 mill. fra og med 2024 som et omstillingstiltak.</t>
  </si>
  <si>
    <t>Vaulen idrettshall, drift </t>
  </si>
  <si>
    <t>Samdrift med Hetlandshallen. Kommunedirektøren så et behov for å styrke budsjettet med kr 1 mill. fra og med 2024.</t>
  </si>
  <si>
    <t> Vaulen idrettshall, reduksjon</t>
  </si>
  <si>
    <t>Kommunedirektøren foreslår å redusere driftsmidler til ny flerbrukshall på Vaulen med kr 1 mill. fra og med 2024.  Anlegget er tatt ut av innvesteringer.</t>
  </si>
  <si>
    <t> Driftstilskudd til idrettslag, reduksjon</t>
  </si>
  <si>
    <t>Stavanger gir driftstilskudd til idrettslag. Kommunedirektøren foreslår en reduksjon av driftstilskudd til idrettslag med kr 1 mill. fra og med 2022. </t>
  </si>
  <si>
    <t>Integreringstilskudd, reduksjon </t>
  </si>
  <si>
    <t>Kommunedirektøren foreslår å redusere integreringstilskuddet fra kr 0,4 mill. til kr 0,2 mill. fra og med 2022.</t>
  </si>
  <si>
    <t>Tilskudd til idrettsrådet, reduksjon </t>
  </si>
  <si>
    <t>Kommunedirektøren foreslår å avvikle Idrett+ som utgjør en besparelse på kr 0,4 mill., i tillegg til å redusere tilskuddet til idrettsrådet med kr 0,1 mill. som et innsparingstiltak fra og med 2022.</t>
  </si>
  <si>
    <t>Innendørsanlegg, økte inntekter </t>
  </si>
  <si>
    <t>Kommunedirektøren foreslår å øke timesatsen på innendørsanlegg fra kr 600 til kr 650 som et omstillingstiltak noe som vil gi en inntektsøkning på kr 0,500 mill. fra og med 2021. </t>
  </si>
  <si>
    <t>Salg av kafevarer og rekvisita</t>
  </si>
  <si>
    <t>Kommunedirektøren foreslår økte inntekter på salg av kafévarer og rekvisita i svømmehaller på kr 1,6 mill. fra og med 2021. </t>
  </si>
  <si>
    <t>Kommunale avgifter, reduksjon </t>
  </si>
  <si>
    <t>Kommunedirektøren foreslår å redusere budsjettet til kommunale avgifter med kr 0,6 mill. fra og med 2021 som et omstillingstiltak. </t>
  </si>
  <si>
    <t>Drift av idrettsanlegg, reduksjon </t>
  </si>
  <si>
    <t>Det foreslås samdrift av flere anlegg, reduksjon av vikarbruk på Gamlingen og redusere bemanningen til uteidrett som et innsparingstiltak. Kommunedirektøren foreslår å redusere budsjettet med kr 1,772 mill. i 2021, kr 2,303 mill. i 2022, kr 2,834 mill. i 2023 og kr 3,418 mill. i 2024 fra et 2020-nivå.</t>
  </si>
  <si>
    <t>Tilskudd Stiftelsen Stavanger ishall</t>
  </si>
  <si>
    <t>Stavanger kommune betaler ut årlige tilskudd til Stiftelsen Stavanger ishall. I henhold til ny avtale mellom Stavanger kommune og Stiftelsen reduseres tilskuddet fra kr 4,375 mill. til kr 3,375 mill. Kommunedirektøren foreslår derfor å redusere rammen med kr 1 mill. fra og med 2021. </t>
  </si>
  <si>
    <t>Tilskudd Lysefjorden utvikling AS</t>
  </si>
  <si>
    <t>Det betales ut årlig tilskudd til Lysefjorden Utvikling AS på kr 0,4 mill. Ved en inkurie har budsjettet tidligere blitt redusert. Avviket utgjør kr 0,37 mill. Kommunedirektøren foreslår å styrke budsjettet med tilsvarende beløp i fra og med. </t>
  </si>
  <si>
    <t>Ullandhaug økologiske gård, viser til svar på spørsmål, endring av prosjekt</t>
  </si>
  <si>
    <t>Medlemskap lyntogforum (klima og miljøfond)</t>
  </si>
  <si>
    <t>Medlemskap i Lyntogforumet videreføres ikke i planperioden 2021-2024, og kommunedirektøren reduserer rammene med kr 0,100 mill. fra og med 2021. </t>
  </si>
  <si>
    <t>Drift målestasjon Vågen</t>
  </si>
  <si>
    <t>Drift av ny målestasjon for luftkvalitet i Vågen (stasjon under planlegging), utfører Miljørettet helsevern ved Rog brann og redning. Kommunedirektøren foreslå en økning på kr 0,2 mill. fra og med 2021.</t>
  </si>
  <si>
    <t>Diverse innkjøp Miljø</t>
  </si>
  <si>
    <t>Kommunedirektøren foreslår å redusere budsjettet med kr 0,249 mill. fra og med 2021, fra et 2020-nivå i planperioden som et omstillingstiltak. </t>
  </si>
  <si>
    <t>Miljø, piggdekkavgift, økt inntektsnivå</t>
  </si>
  <si>
    <t>Kommunedirektøren foreslår å øke inntektsbudsjettet tilknyttet piggdekkavgiften med kr 3,0 mill. fra og med 2021 for at budsjettet skal ligge på et realistisk nivå.  </t>
  </si>
  <si>
    <t>Miljø, pant gamle vedovner, redusert nivå</t>
  </si>
  <si>
    <t>Siden ordningen for pant på gamle vedovner ble innført har det vært avsatt kr 5 mill. i budsjettet til dette formålet. Kommunedirektøren foreslår å redusere budsjettet med kr 3,5 mill. fra og med 2021 da etterspørselen etter pant på gamle vedovner har avtatt gjennom årene.  </t>
  </si>
  <si>
    <t>Samlet mengde innsamlet husholdningsavfall og hytteavfall er korrigert for innbyggertall i Nye Stavanger samt nye abonnenter. For restavfall økte prisen med 19% fra 2019 til 2020, og med ytterligere 33% fra 2020 til 2021. For våtorganisk avfall økte prisen med drøyt 14% fra 2019 til 2020, og med ytterligere drøyt 11% fra 2020 til 2021. I tillegg økte underskuddsdekningen for drift av gjenvinningsstasjonene. Kommunedirektøren foreslår på bakgrunn av dette å styrke budsjettet med kr 20 mill. i 2021, kr 25 mill. i 2022, kr 27 mill. i 2023 og kr 29 mill. i 2024. </t>
  </si>
  <si>
    <t>Kjøp av varer og tjenester, generell prisstigning</t>
  </si>
  <si>
    <t>Det er tatt høyde for en generell prisjustering med kr. kr 0,25 mill., i 2021 til kr 0,26 mill. i 2022, kr 0,46 mill. i 2023 og kr 0,66 mill. i 2024. </t>
  </si>
  <si>
    <t>Renovasjon, økte gebyrinntekter</t>
  </si>
  <si>
    <t>Gebyrøkning innen renovasjon i Stavanger kommune har i lengre tid vært lav, og lavere enn den årlige lønns- og prisstigningen. For å kompensere for IVAR IKS sin prisøkning på mottak og behandling av husholdningsavfall og unngå et for stort etterslep på selvkostbalansen, foreslås å øke renovasjonsavgiften med 17% fra 2020 til 2021. Selvkostregnskapet vil være i balanse med en økning på 7,5% fra 2021 til 2022. Fra 2022 til 2023 legges til grunn 1% økning og null økning fra 2023 til 2024. Det foreslås en endring i gebyrinntektene på kr 31,663 mill. i 2021, kr 49,732 mill. i 2022, kr 54,562 mill. i 2023 og kr 58,090 mill. i 2024.  </t>
  </si>
  <si>
    <t>Renovasjonen IKS</t>
  </si>
  <si>
    <t>Posten omfatter samlede kostnader ifm. innsamlet husholdningsavfall og hytteavfall. All innsamling av husholdnings- og hytteavfall foretas av Renovasjonen IKS. Det er lagt inn en forventet økning i antall nye abonnenter, samt moderat økning i lønn, drivstoff og andre driftskostnader hos renovasjonsselskapet. Det foreslås derfor en økning i budsjettet på kr 7,3 mill. i 2021, kr 11,3 mill. i 2022, kr 15,4 mill. i 2023 og kr 19,5 mill. i 2024.</t>
  </si>
  <si>
    <t>Renovasjon har i 2020 ikke midler på selvkostfondet, men et akkumulert underskudd som dekkes midlertidig av bykassen. For å dekke inn underskuddet foreslår kommunedirektøren en endring i fondsbruk på kr 3,3 mill. i årene 2021-2023 og en endring på kr 9 mill. i 2024. Dette tilsvarer en avsetning på selvkostfond først i 2024 tilsvarende kr 5,8 mill. </t>
  </si>
  <si>
    <t>Avsetting til bunde disposisjonsfond for å dekke akkumulert underskudd </t>
  </si>
  <si>
    <t>Posten omfatter avskriving og rentekostnader i forbindelse med anskaffelse av nye avfallsbeholdere samt nedgravde-/krok-containere øremerket kommunale bruksformål. Kommunedirektøren foreslår å innarbeide endringen i kostnader med en økning på kr 0,042 mill. i 2021, kr 0,087 mill. i 2022, kr 0,109 mill. i 2023 og kr 0,120 mill. i 2024.</t>
  </si>
  <si>
    <t>Reduksjon i tilskudd til miljøtiltak</t>
  </si>
  <si>
    <t>Kommunedirektøren foreslår å redusere budsjettet til støtte av ryddeaksjoner i bydelene med kr 9000,- fra et 2020-nivå i planperioden som et innsparingstiltak.</t>
  </si>
  <si>
    <t>Attende, Arboreet og friluftsområdene, økt tilskudd i tråd med avtaler</t>
  </si>
  <si>
    <t>Kommunedirektøren forslår å videreføre tidligere budsjettvedtak i forhold til inngåtte avtaler med en opptrapping på kr 0,250 mill. i 2021, kr 0,44 mill. i 2022, kr 0,640 mill. i 2023 og kr 0,850 mill. i 2024.</t>
  </si>
  <si>
    <t>Med bakgrunn i økt volum fra utbyggingsområder og nye veianlegg vedtok bystyret i handlings- og økonomiplanen 2019-2022 å bevilge kr 0,4 mill. til å bedre fremkommeligheten på veinettet, med en årlig økning på kr 0,4 mill. i planperioden. Kommunedirektøren foreslår å videreføre denne økningen med kr 0,4 mill. i 2021, kr 0,8 mill. i 2022, kr 1,2 mill. i 2023 og kr 1,6 mill. i 2024. </t>
  </si>
  <si>
    <t>Avtalen med Lyse om drift, vedlikehold og investering av gatebelysning gjelder i 3 år fra 01.01.2012, med opsjon på 1 + 1 år. Kommunedirektøren foreslår en økning på kr 0,1 mill. i 2021, kr 0,2 mill. i 2022, kr 0,3 mill. i 2023 og kr 0,4 mill. i 2024.  </t>
  </si>
  <si>
    <t>Det er bygd, og bygges mange nye store anlegg som Park og vei overtar drift og vedlikeholdsansvaret for. I løpet av de neste årene skal det overtas spesielt store, kostnadskrevende anlegg som Jåttåvågen, Hillevåg torg, Tastarustå, nye kunstgressbaner og natur/kulturlandskapsområder. Dette medfører behov for ressursøkning til drift og vedlikehold. I handlings- og økonomiplanen for 2018-2021 bevilget bystyret kr 0,6 mill. til drift og vedlikehold av anleggsøkningen, samt en fortsatt økning pr år utover i planperioden. Beløpet ble økt med kr 0,4 mill. 2020, kr 0,8 mill. i 2022, kr 1,2 mill. i 2023 og kr 1,6 mill. i 2024. </t>
  </si>
  <si>
    <t>Det er investert betydelige summer i vedlikeholdskrevende sentrale torg og parker som Stavanger Forum, Konserthuset og De Historiske Hagene på Eiganes. For å ivareta disse investeringene foreslås det å videreføre bevilgningen i handlings- og økonomiplanen 2019 - 2022 med kr 0,2 mill. i 2021, kr 0,4 mill. i 2022, kr 0,6 mill. i 2023 og kr 0,8 mill. i 2024. </t>
  </si>
  <si>
    <t>På grunn av nye investeringer innen sykkel, trafikksikkerhet, miljø og gatetun bevilget bystyret i handlings- og økonomiplanen 2018-2021 kr 0,3 mill. Kommunedirektøren foreslår en ny økning i 2021 med kr 0,1 mill. økende til kr 0,4 mill. fra og med 2022. </t>
  </si>
  <si>
    <t>Bystyret har bevilget midler til å ivareta et større vertskommuneansvar ved prioriterte festivaler. I år uten ONS reduseres bidraget, med unntak av 2021 grunnet en utsatt vertskommune ansvar ved Luci konferansen. Kommunedirektøren foreslår trekke ut tilskuddet på kr 0,3 mill. i 2023.  </t>
  </si>
  <si>
    <t>I handlings- og økonomiplanen for 2018-2021 bevilget bystyret kr 0,2 mill. til vedlikehold av park, friområder og aktivitetsanlegg grunnet areal økning, samt en fortsatt økning på kr 0,2 mill. pr år i planperioden. Kommunedirektøren foreslår en fast økning på kr 0,2 mill., økende hvert år i planperioden.</t>
  </si>
  <si>
    <t>Kommunedirektøren foreslo innarbeide kr 0,5 mill. i 2020 til trafikksikkerhet i tidligere Finnøy kommune. Det foreslås å ta ut disse midlene i planperioden 2021-2024.</t>
  </si>
  <si>
    <t>Kommunedirektøren foreslo å innarbeide kr 1 mill. i 2020 og 2021 til kartlegging av biologisk mangfold og naturtyper både på land og i sjø. Dette gir et godt kunnskapsgrunnlag for kunne utvikle en best mulig forvaltning av kommunens arealer. Det vil også være viktig for utarbeidelse og oppfølging av Grønn plan. Kommunedirektøren foreslår videreføre tiltaket og reduserer med kr 1 mill. fra og med 2022.  </t>
  </si>
  <si>
    <t>Skaterampe Judaberg, tilskudd utgår</t>
  </si>
  <si>
    <t>Kommunedirektøren foreslo i 2020 å bevilge kr 0,7 mill. i 2020 i tilskudd til skaterampe på godkjent tomt i Judaberg sentrum. Disponering av kommunen si tomt er også et bidrag i prosjektet. Tilskuddet på kr 0,7 mill. videreføres ikke og kommunedirektøren foreslår å redusere budsjettet med tilsvarende beløp. </t>
  </si>
  <si>
    <t>Investere i offentlige drikkeplasser/fontener og lekepark (klima og miljøfond)</t>
  </si>
  <si>
    <t>Kommunedirektøren foreslår å sette av kr 0,7 mill. i 2021 til opparbeidelse av drikkeplasser/fontener og lekepark for å øke trivsel i områder der folk ferdes og oppholder seg og reduserer med tilsvarende beløp fra og med 2022. </t>
  </si>
  <si>
    <t>Permanente grillsteder ved parkarealer for å redusere engangsgrill (klima- og miljøfond)</t>
  </si>
  <si>
    <t>Bruk av engangsgrill skaper forsøpling av natur og er en brannfare. Det bevilges midler for å etablere permanente grillsteder i parkområder i kommunen. Kommunedirektøren foreslår kr 0,3 mill. i 2021 til formålet og reduserer med tilsvarende beløp fra og med 2022. </t>
  </si>
  <si>
    <t>Lyse, økt nettleie</t>
  </si>
  <si>
    <t>Grunnet endringer i forskriftene fra myndighetene, ved Norges vassdrags- og energidirektorat gjør at Lyse Elnett må endre sin praksis for prising av veilys. Forskriftskravet kom i 2015 og ifølge denne skal alt strømbruk måles, også veilys. Det innebærer at alle nye veilysanlegg må bygges med tilknytning til strømmålere. Lyse Elnett har tidligere varslet at dette ville innebære en økning i nettleie for veilys med gradvis opptrapping fra inneværende år. Kommunedirektøren foreslår å innarbeide den økte nettleien med opptrapping i planperioden.</t>
  </si>
  <si>
    <t>Asfaltering</t>
  </si>
  <si>
    <t>Kommunedirektøren foreslår å redusere budsjettet til asfaltering med kr 1,0 mill. fra og med år 2022 som et innsparingstiltak.</t>
  </si>
  <si>
    <t>Tilskudd giftfri vegetasjon - NIS</t>
  </si>
  <si>
    <t>Kommunedirektøren foreslår å redusere tilskuddet til NIS med kr 1,0 mill. fra og med 2021 som et innsparingstiltak.</t>
  </si>
  <si>
    <t>Skjøtsel av spesielle landskapsområder</t>
  </si>
  <si>
    <t>Kommunedirektøren foreslår reduksjon i skjøtsel av spesielle landskapsområder som et innsparingstiltak som utgjør en reduksjon på kr 1,0 mill. fra og med 2021. </t>
  </si>
  <si>
    <t>Rehabilitering av lekeplasser</t>
  </si>
  <si>
    <t>Kommunedirektøren foreslår et kutt i rehabilitering av lekeplasser som et innsparingstiltak på kr 0,372 mill. i 2021 med en økning til kr 0,5 mill. fra og med 2022. </t>
  </si>
  <si>
    <t>Slamsuging</t>
  </si>
  <si>
    <t>Kommunedirektøren foreslår å redusere kjøp fra foretak med kr 0,5 mill. fra og med 2021 som et innsparingstiltak. Tjenesten skal opprettholdes på tross av reduksjonen.</t>
  </si>
  <si>
    <t>Ressursforvaltning - personell</t>
  </si>
  <si>
    <t>Kommunedirektøren foreslår et kutt på kr 0,2 mill. fra og med 2021 i forbindelse med kjøp fra NIS. Reduksjonen er tilknyttet effektivisering i forbindelse med bedre ressursstyring i forbindelse med blant annet ferieavvikling.</t>
  </si>
  <si>
    <t>Sommerplanter</t>
  </si>
  <si>
    <t>Kommunedirektøren foreslår å redusere kjøp fra NIS i forbindelse med sommerplanter i kommunene som et innsparingstiltak. Det foreslås å redusere budsjettet med kr 0,3 mill. fra og med 2021. </t>
  </si>
  <si>
    <t>Flytte lager fra Forus</t>
  </si>
  <si>
    <t>Kommunedirektøren foreslår å redusere budsjettet med kr 0,2 mill. fra og med 2021 i forbindelse med at NIS lageret flytter fra Forus til Paradis, noe som medfører en redusert kostnad.</t>
  </si>
  <si>
    <t>Reduksjon søppelspann - kvartallekeplasser</t>
  </si>
  <si>
    <t>Kommunedirektøren foreslår å redusere antall søppelspann ved kvartallekeplasser som et innsparingstiltak. NIS søppelspann tas inn. Tiltaket fører til en reduksjon i budsjettet på kr 0,2 mill. fra og med 2021. </t>
  </si>
  <si>
    <t>Vintervedlikehold/ Feiing av veinett</t>
  </si>
  <si>
    <t>Kommunedirektøren foreslår et kutt i budsjettet på kr 1,1 mill. fra og med 2021 som et innsparingstiltak. Reduksjonen er en relatert til reduserte kostnader på grunn av omklassifisering av deler av veinettet.</t>
  </si>
  <si>
    <t>Reduserte strømutgifter  pga bytte til  LED-lys</t>
  </si>
  <si>
    <t>Kommunedirektøren foreslår å redusere budsjettet i planperioden fra 2020-nivå med kr 1,0 mill., 1,77 mill. i 2022, kr 2,66 mill. i 2023, kr 3,64 mill. i 2024. Tiltaket er et innsparingstiltak relatert til reduserte strømutgifter i forbindelse med bytting til LED-lys.</t>
  </si>
  <si>
    <t>Turveisnipper</t>
  </si>
  <si>
    <t>Kommunedirektøren foreslår å redusere budsjettet med kr 0,25 mill. fra og med 2021 som et innsparingstiltak som følge av at opparbeidelse av turveier/forbindelsesveier nedprioriteres.</t>
  </si>
  <si>
    <t>Byggeprosjekter - innsparingstiltak</t>
  </si>
  <si>
    <t>Kommunedirektøren foreslår et kutt i Byggeprosjekters budsjett på kr 0,282 mill. i 2021, kr 0,305 mill. i 2022, kr 0,329 mill. i 2023 og kr 0,355 mill. fra et 2020-nivå som et innsparingstiltak.</t>
  </si>
  <si>
    <t>Basert på planlagt investeringsnivå øker avskrivningene med kr 2,337 mill. i 2021, kr 3,732 mill. i 2022, kr 4,880 mill. i 2023 og kr 5,802 mill. i 2024. </t>
  </si>
  <si>
    <t>Bemanningsøkningen er i tråd med Hovedplan 2019-2029 og harmoniseringsplanen for Nye Stavanger. Det foreslås en økning til kr 0,4 mill. i 2021 med en økning på kr 0,2 mill. hvert år i resten av planperioden.</t>
  </si>
  <si>
    <t>Ordinære driftsutgifter omfatter lønn, overheadkostnader og kostnader knyttet til den daglige driften av infrastrukturen. Det er lagt til en kostnadsøkning på cirka 2 % hvert år i planperioden for å dekke generell prisstigning på kjøp av varer og tjenester samt lønnsøkning. Kommunedirektøren foreslår å styrke budsjettet med kr 1,2 mill. i 2021, kr 2,4 mill. i 2022, kr 3,6 mill. i 2023 og kr 4,8 mill. i 2024 fra 2020-nivået.</t>
  </si>
  <si>
    <t>Fastledd,IVAR</t>
  </si>
  <si>
    <t>Betaling til IVAR for levert vann/mottak av avløp: IVAR legger opp til en betydelig økning i sine enhetspriser i sin økonomiplan 2021-2024. Kommunedirektøren foreslår å innarbeide den prisøkningen i handlings- og økonomiplanen. Det foreslås en budsjettøkning på kr 3,0 mill. i 2021, kr 5,2 mill. i 2022, kr 7,8 mill. i 2023 og kr 11,0 mill. i 2024.</t>
  </si>
  <si>
    <t>IVAR legger opp til en betydelig økning i sine enhetspriser i sin økonomiplan 2020-2024. Avløpsverket: Kommunedirektøren foreslår å styrke budsjettet med kr 3,6 mill. i 2021, kr 6,4 mill. i 2022, kr 9,3 mill. i 2023 og kr 14,9 mill. i 2024 fra 2020-nivå.</t>
  </si>
  <si>
    <t>Kommunedirektøren foreslår en reduksjon i renter restkapital grunnet en lavere rentesats. Henholdsvis kr -12,635 mill., kr -11,819 mill., kr -11,072 mill., og -10,463 mill. for Avløpsverket i årene 2021, 2022, 2023 og 2024.</t>
  </si>
  <si>
    <t>Kommunedirektøren foreslår først en gebyrøkning i år 2022. Det foreslås å øke gebyrinntektene med kr 7,635 mill. i 2022, kr 12,726 mill. i 2023 og 12,726 mill. i 2024.</t>
  </si>
  <si>
    <t>Leasing av transportmidler</t>
  </si>
  <si>
    <t>Fra 2019 ble det vedtatt å lease nye kjøretøyer i påvente av at det skal komme fossilfrie/utslippsfrie kjøretøyer på markedet som tilfredsstiller avdelingens behov med tanke på vektkapasitet, trekk-kraft og kjørelengde. Tidligere ble bilanskaffelsene ført under investering, men fra 2020 blir dette regnskapsført under driftsbudsjettet som operasjonell leasing. Kommunedirektøren foreslår å øke budsjettet med kr 1,36 mill. fra og med 2021.</t>
  </si>
  <si>
    <t>Korreksjon av inntektsnivået ifm. kommunesammenslåing </t>
  </si>
  <si>
    <t>Driftsfinansiert ledningsfornyelse</t>
  </si>
  <si>
    <t>Kommunedirektøren foreslår å styrke budsjettet med kr 7 mill. fra et 2020-nivå i perioden 2021-2024 i forbindelse med økte kostnader til ledningsfornyelse hos Avløpsverket.</t>
  </si>
  <si>
    <t>Overtakelse av stikkledninger på Rennesøy og Finnøy</t>
  </si>
  <si>
    <t>I forbindelse med overtakelse av stikkledninger på Rennesøy og Finnøy er det forventet en kostnadsøkning på kr 0,4 mill. fra et 2020-nivå. Kommunedirektøren foreslår å styrke budsjettet med tilsvarende beløp.</t>
  </si>
  <si>
    <t>Teknisk korrigering i forbindelse med kommunesammenslåing</t>
  </si>
  <si>
    <t>Teknisk korrigering i forbindelse med kommunesammenslåing.</t>
  </si>
  <si>
    <t>Inntektene på Slam øker med kr 0,175 mill. i 2021 og øktende til kr 0,350 mill. i resten av perioden fra et 2020-nivå. Kommunedirektøren foreslår å øke inntektsbudsjettet med tilsvarende beløp.</t>
  </si>
  <si>
    <t>Det er forventet at driftskostnadene på Slam øker i perioden. Kommunedirektøren foreslår å styrke budsjettet med kr 0,350 mill. fra og med 2021.</t>
  </si>
  <si>
    <t>Basert på planlagt investeringsnivå øker avskrivningene med kr 4,545 mill. i 2021, kr 5,893 mill. i 2022, kr 6,918 mill. i 2023 og kr 7,912 mill. i 2024.</t>
  </si>
  <si>
    <t>Ordinære driftsutgifter omfatter lønn, overheadkostnader og kostnader knyttet til den daglige driften av infrastrukturen. Det er lagt til en kostnadsøkning på cirka 2 % hvert år i planperioden for å dekke generell prisstigning på kjøp av varer og tjenester samt lønnsøkning. Kommunedirektøren foreslår å styrke budsjettet med kr 0,9 mill. i 2021, kr 1,86 mill. i 2022, kr 2,8 mill. i 2023 og kr 3,8 mill. i 2024 fra 2020-nivået. </t>
  </si>
  <si>
    <t>Betaling til IVAR for levert vann/mottak av avløp: IVAR legger opp til en betydelig økning i sine enhetspriser i sin økonomiplan 2020-2024. Kommunedirektøren foreslår å innarbeide prisøkningen i handlings- og økonomiplanen med kr 3,1 mill. i 2021, kr 5,5 mill. i 2022, kr 7,5 mill. i 2023 og kr 17,1 mill. i 2024.</t>
  </si>
  <si>
    <t>Bemanningsøkningen er i tråd med Hovedplan 2019-2029 og harmoniseringsplanen for Nye Stavanger. Kommunedirektøren foreslår en økning med kr 0,4 mill. i 2021 og en gradvis økning på kr 0,2 mill. i hvert år i 2022, 2003 og 2024.</t>
  </si>
  <si>
    <t>IVAR legger opp til en betydelig økning i sine enhetspriser i sin økonomiplan 2020-2024. Kommunedirektøren foreslår å styrke budsjettet med kr 4,2 mill. i 2021, kr 6,6 mill. i 2022, kr 8,3 mill. i 2023 og kr 19,9 mill. i 2024.</t>
  </si>
  <si>
    <t>Kommunedirektøren foreslår en reduksjon i budsjettet tilknyttet renter restkapital grunnet en lavere rentesats. Henholdsvis kr -6,479 mill. i 2021, kr -5,790 mill. i 2022, kr 5,093 mill. i 2023 og kr -4,499 mill. i 2024. </t>
  </si>
  <si>
    <t>Kommunedirektøren foreslår å øke gebyrene med henholdsvis 2 %, 4 %, 6 % og 15 % for årene 2021, 2022, 2023 og 2024. Dette vil gi en økning på kr 3,279 mill., kr 6,557 mill., kr 9,836 mill. og kr 24,589 mill. i årene 2021-2024 i forhold til 2020.</t>
  </si>
  <si>
    <t>Fra 2019 ble det vedtatt å lease nye kjøretøyer i påvente av at det skal komme fossilfrie/utslippsfrie kjøretøyer på markedet som tilfredsstiller avdelingens behov med tanke på vektkapasitet, trekk-kraft og kjørelengde. Tidligere ble bilanskaffelsene ført under investering, men fra 2020 blir dette regnskapsført under driftsbudsjettet som operasjonell leasing. Kommunedirektøren foreslår å øke budsjettet med kr 0,25 mill. i hele planperioden. </t>
  </si>
  <si>
    <t>Korreksjon av inntekter knyttet til Finnøy</t>
  </si>
  <si>
    <t>Utsatt drift og vedlikehold av nye anlegg, IVAR</t>
  </si>
  <si>
    <t>Kommunedirektøren foreslår å redusere Vannverkets budsjett med kr 0,5 mill. som følge av utsatt overtagelse av nye IVAR-anlegg.</t>
  </si>
  <si>
    <t>I forbindelse med kommunesammenslåingen har vannverket en kostnadsøkning på kr 0,4 mill. tilknyttet overtakelse av stikkledninger i perioden 2021-2024. Kommunedirektøren foreslår å styrke budsjettet med tilsvarende beløp.</t>
  </si>
  <si>
    <t>Samordning av lokale rus- og kriminalitetsforebyggende tiltak (SLT), ny stilling</t>
  </si>
  <si>
    <t>Det er behov for å styrke kommunens innsats på det kriminalitetsforebyggende feltet. Det er søkt om statlig tilskudd (delfinansiering) til ressurser for en ny stilling. Kommunedirektøren foreslår å innarbeide den kommunale egenandelen på kr 0,2 mill. fra 2021 og ut planperioden.</t>
  </si>
  <si>
    <t>Skybruddplan Beredskap, reduksjon </t>
  </si>
  <si>
    <t>I tråd med vedtak fra Kommunalstyret for miljø og utbygging er det utarbeidet en skybruddsplan for Stavanger kommune. Målet er å sikre trygg avledning av vann på overflaten ved ekstremnedbør. Dette knytter seg til definering av flomveier for Stavanger med tilhørende tiltaksplaner for at disse skal fungere som forutsatt. Det har vært et omfattende arbeid som krevde hjelp fra eksterne konsulenter. Kostnaden var på kr 0,9 mill. Arbeidet var et samarbeid med deltakelse fra BMU (Park &amp;Vei og Vann og avløp) og BSP (Beredskap), hvor hver av avdelingene bidro med kr 0,3 mill. hver. Arbeidet er ferdigstilt og kommunedirektøren reduserer rammen med kr 0,3 fra og med 2021.</t>
  </si>
  <si>
    <t>By- og samfunnsplanlegging, reduksjon i kurs og reiser     </t>
  </si>
  <si>
    <t>På grunn av korona og økt fokus på digitale hjelpemidler er utgiftene til reise- og kursvirksomhet redusert i 2020. Kommunedirektøren foreslår å videreføre tiltaket i handlings- og økonomiplanperioden foreslår en reduksjon på kr 0,6 mill. i 2021.  </t>
  </si>
  <si>
    <t>Dobbeltspor Jærbanen, planleggingsbidrag     </t>
  </si>
  <si>
    <t>Kommunestyret vedtok i handlings- og økonomiplan 2020-2023 og avsette kr 3 mill. til planleggingsbidrag av dobbeltspor på Jærbanen. Første del av planleggingsbidraget ble utbetalt i 2020, og de resterende kr 1,5 mill. i 2021. Kommunedirektøren foreslår å avsette kr 1,5 mill. i 2021</t>
  </si>
  <si>
    <t>Kommunesammenslåing, realisering av gevinst</t>
  </si>
  <si>
    <t>Det ble ved konsolideringen av de tre budsjettene til Stavanger, Rennesøy og Finnøy overført midler til By- og samfunnsplanlegging. Som et resultat av endret organisering og forbedrede arbeidsprosesser foreslår Kommunedirektøren å ta ut en gevinst på kr 0,6 mill. i 2021. </t>
  </si>
  <si>
    <t>Kommunen har startet opp arbeid med Felles planprogram for Havnefronten, strekningen fra og med Holmen til og med Bekhuskaien. Planprogrammet skal utarbeides i samarbeid med en rekke aktører. Stavangerregionen Interkommunale havn IKS (SIH) og Stavanger Utvikling KF (SU) vil være sentrale samarbeidspartnere. Ressursbehovet vil reduseres ut i perioden og kommunedirektøren foreslår å redusere budsjettrammen med kr 0,5 mill. i 2022 fra og med 2022.  </t>
  </si>
  <si>
    <t>Byutvikling totalt</t>
  </si>
  <si>
    <t>I samsvar med strategiske satsinger i kommunedirektørens forlag til "Planbehov og arbeidsprogram for Utvalg for kultur, idrett og samfunnsdialog 2020-2024", etableres det et tverrfaglig prosjekt for videreutvikling av tilskuddsforvaltning i Stavanger kommune. Målet er økt brukertilfredshet og mer effektiv saksbehandling. Kommunen forvalter tilskudd for om lag 170 millioner kroner pr år (jf. Kap. 14 i HØP 2020).  Forvaltningsrevisjon peker på behov for å bedre rettferdigheten av tilskuddsordningene og standardisering av søknads- og rapporteringsprosess (Kommunestyresak 68/19). Eksempelvis vil reduksjon i saksbehandlingstid med 1 time pr søknad utgjøre 400 timer pr år innen tilskudd til kunst og kultur. Tilsvarende vil et søknadssystem tilpasset brukerne redusere ressursbruk for søker. Kommunedirektøren foreslår å styrke budsjettrammen med kr 0,5 mill. til dette formålet i 2021 og tar ut en effektiviseringsgevinst på kr 1,5 mill. fra og med 2024.  </t>
  </si>
  <si>
    <t>Digital innbyggerdialog, systemkostnad og utvikling- reduksjon       </t>
  </si>
  <si>
    <t>Kommunedirektøren foreslår å prioritere kostnader relatert til drift og videreutvikling (oppgradering, ressurs-, lisens- og driftskostnader) av digitale løsninger. Dette inkluderer løsninger som e-skjema, Friskus, chat og chat bot. Kommunedirektøren økte driftsrammen med kr 0,6 mill. i 2020, og reduserer til kr 0,5 mill. resten av planperioden. </t>
  </si>
  <si>
    <t>Innbyggertorg, reduksjon prosjektutvikling </t>
  </si>
  <si>
    <t>Ved etablering av to nye Innbyggertorg var det behov for prosjektmidler til to midlertidige stillinger. Kommunedirektøren foreslår å redusere driftsrammen med tildelte budsjettmidler på kr 2,5 mill. fra og med 2021. </t>
  </si>
  <si>
    <t>Frivilligsentralene har vært underfinansiert på grunn av en inkurie i forbindelse med omlegging fra øremerket tilskudd til rammetilskudd i 2019. Kommunedirektøren foreslår dermed og styrke budsjettrammen med kr 0,414 mill. fra og med 2021.  </t>
  </si>
  <si>
    <t>Innbyggerdialog, stillingsreduksjon</t>
  </si>
  <si>
    <t>Det stilles krav til omstilling. Kommunedirektøren har foretatt en samlet vurdering av hele området og valgt en differensiert løsning på omstillingskravet. Kommunedirektøren foreslår et effektiviseringskrav for utvalgte virksomheter og foreslår en stillingsreduksjon på kr 1 mill. fra og med 2021.  </t>
  </si>
  <si>
    <t>Reduksjon driftsmidler Innbyggerdialog</t>
  </si>
  <si>
    <t>Det stilles krav til omstilling. Kommunedirektøren har foretatt en samlet vurdering av hele området og valgt en differensiert løsning på omstillingskravet. Kommunedirektøren foreslår et effektiviseringskrav for utvalgte virksomheter og foreslår en reduksjon på driftsmidler på kr 0,640 mill. fra og med 2021.  </t>
  </si>
  <si>
    <t>Øremerket tilskudd til frivillighetssentraler</t>
  </si>
  <si>
    <t>Tilskuddet fra staten legges om fra rammetilskudd til øremerket tilskudd, og dette utgjør en endring på kr 3,4 mill. fra og med 2021.  </t>
  </si>
  <si>
    <t> Kurs i klarspråk, reduksjon </t>
  </si>
  <si>
    <t>En kartlegging av kommunens beslutningstekster som ble gjennomført høsten 2018 avdekket behov for å styrke skrivekompetansen hos ansatte generelt, og hos enkeltgrupper som f.eks. saksbehandlere spesielt. Kommunedirektøren har styrket formålet i 2020 og 2021, og foreslår å redusere budsjettrammen igjen med kr 0,15 mill. fra og med 2022. </t>
  </si>
  <si>
    <t>393 Otto huset</t>
  </si>
  <si>
    <t>Samarbeidspartiene videreførte støtten til Otto-huset i 2020. Kommunedirektøren foreslår at tiltaket utgår fra og med 2021.  </t>
  </si>
  <si>
    <t>Rogaland Teater, Stavanger Symfoniorkester og Stavanger Museum, statlig avtale om driftstilskudd </t>
  </si>
  <si>
    <t>Rogaland Teater, Stavanger Symfoniorkester og Stavanger Museum har fordelingsnøkkel knyttet til Statens tilskudd. Kommunedirektøren foreslår et økt tilskudd på kr 1,420 mill. fra og med 2021 i samsvar med avtalefestet fordelingsnøkkel.  </t>
  </si>
  <si>
    <t>Minnesmerke for krigsseilerne</t>
  </si>
  <si>
    <t>Realisering av minnesmerke for å hedre sjøfolk som gjorde en innsats i 2. verdenskrig. Tiltaket er Stavanger kommunes bidrag til finansiering av et minnesmerke som skal hedre norske sjøfolk som gjorde en stor innsats og ofret livet under 2. verdenskrig. Tiltaket er et initiativ fra etterkommere, og formannskapet har vedtatt at det skal oppføres et minnesmerke og en samtidig plassopparbeidelse til glede for hele byen. Det forutsettes ekstern finansiering i tillegg til Stavanger kommunes innsats. Kommunedirektøren foreslår å styrke budsjettrammen med kr 1 mill. i 2021 og 2022 til dette formålet. </t>
  </si>
  <si>
    <t>Rikssamlingsjubileum Hafrsfjord 2022</t>
  </si>
  <si>
    <t>Tiltaket gjelder realisering av rikssamlingsjubileum for Hafrsfjord i 2022. Formannskapet vedtok i sak 98/20 endelig organisering og revidert finansieringsmodell, totalt kr 1 000 000 i perioden 2020-2022. Det er gjort likelydende vedtak om deltakelse og økonomisk bidrag fra Rogaland fylkeskommune og kommunene Haugesund, Karmøy og Sola. Kommunedirektøren foreslår å avsette kr 0,250 mill. i 2021 og kr 0,500 mill. i 2022.  </t>
  </si>
  <si>
    <t>Rogaland Teater, Stavanger Symfoniorkester og Stavanger museum, redusert pris- og lønnsvekst </t>
  </si>
  <si>
    <t>I 2019 og 2020 fikk Rogaland Teater, Stavanger Symfoniorkester og Stavanger Museum et tilskudd til lønns- og prisvekst fra Stavanger kommune. Disse har blitt lagt inn i rammen til kultur og videreført. Kommunedirektøren foreslår å redusere tilskuddet tilsvarende kr 3,5 mill. fra og med 2021. </t>
  </si>
  <si>
    <t>Sølvberget KF, reduksjon </t>
  </si>
  <si>
    <t>Det stilles krav til omstilling. Kommunedirektøren har foretatt en samlet vurdering av hele området og valgt en differensiert løsning på omstillingskravet. Kommunedirektøren foreslår et effektiviseringskrav for utvalgte virksomheter og foreslår en driftsreduksjon på Sølvberget på kr 3,5 mill. fra og med 2021.  </t>
  </si>
  <si>
    <t>Tou, økt driftstilskudd   </t>
  </si>
  <si>
    <t>Kommunedirektøren foreslår å øke driftstilskuddet til Tou med 3,131 mill. fra og med 2021 for å dekke ny leieavtale inkl. mva. Denne utgiften tilbakeføres kommunen med kr 3 mill. i økt husleie for TOU. </t>
  </si>
  <si>
    <t> Faste tilskudd til kulturinstitusjoner med driftstilskudd, reduksjon</t>
  </si>
  <si>
    <t>Kulturinstitusjoner i Stavanger kommune får til sammen kr 16,342 mill. i faste tilskudd. Det stilles krav til omstilling. Kommunedirektøren har foretatt en samlet vurdering av hele området og valgt en differensiert løsning på omstillingskravet. Kommunedirektøren foreslår et effektiviseringskrav for tilskudd til kulturinstitusjoner på kr 0,546 mill. fra og med 2021.   </t>
  </si>
  <si>
    <t>Kulturavdelingen, omstilling  </t>
  </si>
  <si>
    <t>Det stilles krav til omstilling. Kommunedirektøren har foretatt en samlet vurdering av hele området og valgt en differensiert løsning på omstillingskravet. Kommunedirektøren foreslår et effektiviseringskrav for utvalgte virksomheter og foreslår en driftsreduksjon på kr 0,215 mill. fra og med 2021.  </t>
  </si>
  <si>
    <t>Norsk grafisk museum, nytt driftstilskudd </t>
  </si>
  <si>
    <t>Tiltaket gjelder nytt Norsk grafisk museum som ferdigstilles vinteren 2020/2021. Museet blir en del av MUST Stavanger museum. Aktivitetsnivået øker innen formidling, arrangementer, kommersialisering og teknisk drift av maskinene. Museet trenger økt driftsstøtte for å dekke de økte driftskostnadene og nye årsverk. I forbindelse med åpning av nytt Norsk grafisk museum foreslår kommunedirektøren et økt tilskudd til MUST Stavanger museum på kr 0,5 mill. fra og med 2021.  </t>
  </si>
  <si>
    <t>Landbruk og havbrukskontor, driftsmidler  </t>
  </si>
  <si>
    <t>Det var behov for driftsmidler til oppstart av nytt landbruk- og havbrukskontor på Judaberg. kommunedirektøren foreslo å styrke budsjettrammen med kr 0,85 mill. i 2020, med en reduksjon til kr 0,75 mill. fra og med 2021. Kommunedirektøren viderefører tiltaket og reduserer rammen med kr 0,1 mill. fra og med 2021.  </t>
  </si>
  <si>
    <t>Blågrønn sektor, prosjektmidler mulighetsanalyse   </t>
  </si>
  <si>
    <t>Det ble avsatt midler til en mulighetsanalyse for blågrønn sektor i for den nye storkommunen i 2020. Midlene ble delvis omdisponert til hastetiltak for matbransjen. Kommunedirektøren viderefører vedtaket reduserer rammen med kr 0,5 mill. fra og med 2021.  </t>
  </si>
  <si>
    <t>Utvikling av næringsstrategi, prosjektmidler  </t>
  </si>
  <si>
    <t>Sammenslåing av tre kommuner har laget et nytt mulighetsrom for en bredere sammensetning av bransjer i næringslivet. Omstilling, verdiskaping, jobbskaping og det grønne skiftet er viktige stikkord som vil påvirke arbeidet med næringsutvikling. Det har vært behov for å lage en næringsstrategi (i tråd med vedtaket knyttet til behandlingen av Handlingsplan for Stavanger kommunes næringsstrategi 2018-2021) som favner mulighetene i den nye storkommunen. Strategien legger føringer for satsingsområder og hvordan man skal organiserer arbeidet. Det vil i etterkant utarbeides handlingsplaner. Kommunedirektøren foreslo å avsette prosjektmidler i 2020 på kr 0,5 mill. for å gjennomføre et slikt arbeid. Utviklingsarbeidet knyttet til næringsstrategi avsluttes i 2020 og videreføres ikke i 2021. Kommunedirektører reduserer derfor rammen med kr 0,5 mill. fra og med 2021.  </t>
  </si>
  <si>
    <t>Prosjektmidler 2020 - mulighetsstudie Følrli og Lysefjorden</t>
  </si>
  <si>
    <t>Handlings- og økonomiplan 2019 – 2022 slo fast at det skulle gjennomføres en mulighetsstudie for videreutvikling av Flørli i Lysefjorden som turistdestinasjon i løpet av 2019. Studien skulle utføres i samarbeid med Lysefjorden Utvikling og Sandnes kommune, og ses i sammenheng med reiselivsstrategi for Sandnes og Forsand. Studien skulle knyttes til Lysefjorden Utvikling sitt arbeid på dette feltet, og til forhandlinger med Lyse om forvaltning av trappene og annen infrastruktur. Kommunedirektøren foreslo å avsette prosjektmidler i 2020 med kr 0,75 mill. til dette arbeidet. Tiltaket ble ikke vedtatt for 2020 og foreslås ikke videre i 2021. </t>
  </si>
  <si>
    <t>Kunnskapsbyen Stavanger, prosjektmidler     </t>
  </si>
  <si>
    <t xml:space="preserve">Arbeidet med å revidere «Melding om universitetsbyen Stavanger» ble ferdig i 2020. Det var behov for å sette av midler til tilrettelegging og få et kunnskapsgrunnlag knyttet til strategien for kunnskapsbyen Stavanger. Kommunedirektøren foreslo å styrke budsjettrammen med kr 0,35 mill. til dette arbeidet i 2020 og midlene tas ut igjen fra og med 2021.  </t>
  </si>
  <si>
    <t>Regional næringsutvikling - prosjektmidler</t>
  </si>
  <si>
    <t>Det regionale næringsutviklingsselskapet Greater Stavanger er vedtatt lagt ned fra 01.01.2021. Næringsutviklingsarbeidet tas i større grad inn i kommunen og gjennom en prosjektorganisering vil kommunene samarbeide om regionale prosjekter knyttet til næringsutvikling. For å videreføre og styrke innsatsen på regionale prosjekt er det nødvendig å avsette midler til prosjekter. Kommunedirektøren foreslår å avsette kr 2,2 mill. fra og med 2021. Beløpet tilsvarer ca. 15 kr pr innbygger. Det foreslås videre å øke rammen med kr 0, 1 mill. per år i planperioden. Gevinsten av satsing på næringsutvikling er langsiktig og måles i økt skattetilgang, flere arbeidsplasser og bedriftsetableringer.  </t>
  </si>
  <si>
    <t>Fasit Stavanger, Invest in Stavanger  </t>
  </si>
  <si>
    <t>Fasit Stavanger handler om å være en god vertskapskommune for etablering av næringsvirksomhet. Dette betinger en svært god oversikt overmulige næringsaktører, næringsareal, en aktiv tilretteleggerrolle, rask saksbehandling mm. Invest in Stavanger-region var tidligere et prosjekt i Greater Stavanger. For å få til flere bedriftsetableringer må Stavanger jobbe mer proaktivt. Stavanger kommune vil med en slik satsing bli mer attraktiv for næringsetablering. Kommunedirektøren foreslår å styrke budsjettet med kr 1 mill. fra og med 2021 til dette arbeidet.</t>
  </si>
  <si>
    <t>Næringsutvikling - prosjektmidler/støtte til næringsutvikling</t>
  </si>
  <si>
    <t>I den nye rollen som pådriver i næringsutvikling er det behov for prosjektmidler, samtidig som Covid 19-pandemien har vist at det er behov for økt støtte til innkommende søknader for støtte til næringsutvikling.  Støtte til næringsutvikling blir en felles for interne og eksterne (søknader) for støtte til næringsutvikling. Støtten er en katalysator for å igangsette og styrke prosjekter. Gevinst er økt aktivitet, flere initiativ/prosjekter som kan gi flere arbeidsplasser og økt verdiskaping. Kommunedirektøren foreslår å styrke støtte til næringsutvikling med kr 2 mill. fra og med 2021.  </t>
  </si>
  <si>
    <t>Regional næringsutvikling   </t>
  </si>
  <si>
    <t>Det regionale næringsutviklingsselskapet Greater Stavanger er vedtatt nedlagt fra 01.01.2021.  Næringsutviklingsarbeidet tas inn i kommunen hvor det fortsatt må arbeides ut ifra en regional kontekst. Stavanger er regionhovedstad og regions motor og det blir viktig å avsette ressurser for også å ivareta regionale satsinger innen næringsutvikling. For å lykkes lokalt må det samarbeides regionalt. Eksempler på dette kan være energi, havbruk, reiseliv og teknologi/industrisatsing.  En målrettet satsing vil gi gevinst som måles i økt skattetilgang, flere arbeidsplasser, verdiskaping og bedriftsetableringer. Gevinsten vil ha et langt perspektiv. Kommunedirektøren foreslår å styrke næringsavdelingen med to stillinger knyttet til regional næringsutvikling med kr 2 til mill. fra og med 2021 </t>
  </si>
  <si>
    <t>Merkevarebygging </t>
  </si>
  <si>
    <t>Det er behov for å jobbe systematisk med merkevarebygging av Stavanger. I konkurranse med andre regioner, storbyer nasjonalt og internasjonalt trenger kommunen å systematisk synliggjøre kommunens og regionens fortrinn. Informasjon om næringsliv, næringsklynger, prosjekter, kulturliv og utdanningsmuligheter vil kunne gi et viktig inntrykk av “livet i Stavanger”.  Dette vil styrke attraktiviteten og sette kommunen tydeligere på kartet som en attraktiv storby-, distrikts og øykommune i norsk målestokk og en liten metropol i en internasjonal målestokk. Kommunedirektøren foreslår å styrke arbeidet med kr 1 mill. fra og med 2021.  </t>
  </si>
  <si>
    <t> Næringsavdelingen, grønn næringsutvikling</t>
  </si>
  <si>
    <t>Det er økt behov for å søkelys på “grønne muligheter” innenfor næringsutvikling. Kommunedirektøren foreslår å styrke området med kr 0,9 mill. fra og med 2021.  </t>
  </si>
  <si>
    <t>Region Stavanger og kongressfond, styrking</t>
  </si>
  <si>
    <t>Stavanger kommunestyre vedtok 25.11.2019 å bevilge midler til en stilling til Region Stavanger, dedikert til å arbeide med konferansemarkedet knyttet til Stavanger Forum. Kommunedirektøren foreslår å innarbeide midler til stilling fra og med 2021. For å få inn store kongresser til vår region krever det en langvarig innsats, hvor svaret på innsatsen ligger kanskje 2-3 år fram i tid.. Det har vært utfordrende å arbeide med dette segmentet i 2020 og nye måter for salg og møtearenaer har utviklet seg. Derfor vil kommunedirektøren samtidig som det innstilles til å bevilge kr 1,25 mill. til en slik satsing også oppfordre Region Stavanger å gjennomgå arbeidsform for å avstemme metodikk og innsats mot dagens virkelighet. </t>
  </si>
  <si>
    <t>Politisk sekretariat, reduksjon i driftsmidler     </t>
  </si>
  <si>
    <t>Det stilles krav til omstilling. Kommunedirektøren har foretatt en samlet vurdering av hele området og valgt en differensiert løsning på omstillingskravet. Kommunedirektøren foreslår et effektiviseringskrav for utvalgte virksomheter og foreslår en reduksjon på driftsmidler på kr 0,185 mill. fra og med 2021.  </t>
  </si>
  <si>
    <t>Politisk sekretariat, reduksjon i lønnsmidler      </t>
  </si>
  <si>
    <t>Det stilles krav til omstilling. Kommunedirektøren har foretatt en samlet vurdering av hele området og valgt en differensiert løsning på omstillingskravet. Kommunedirektøren foreslår et effektiviseringskrav for utvalgte virksomheter og foreslår en reduksjon på lønnsmidler på kr 0,432 mill. fra og med 2021.  </t>
  </si>
  <si>
    <t>Designleveranser </t>
  </si>
  <si>
    <t>Smartbyens designleveranser i Stavangers forbedringsprosesser krever tilførsel av ressurser fremover. Det søkes løst ved innleie av tjenestedesignere. Kommunedirektøren foreslår å styrke rammene med kr 0,200 mill. fra og med 2021.   </t>
  </si>
  <si>
    <t>DigiRogaland</t>
  </si>
  <si>
    <t>Økt satsing på innovasjon og digitalisering vil være avgjørende for å kunne møte samfunnsutfordringene framover. Det å ha tilstrekkelig kapasitet og riktig kompetanse til å bidra til denne transformasjonen må være til stede. Kompetanse innen prosjektledelse, prosessledelse, endringsledelse, innovasjon, tjenestedesign, virksomhetsarkitektur og teknologi er eksempler på behov. Digital teknologi forventes å være den teknologiformen som kan gi størst potensial for effektivisering i Stavanger kommune. Innføring av ny teknologi må skje gjennom planlagte og koordinerte prosesser slik at kommunens innbyggere fortsatt får gode og trygge tjenester. I tråd med vedtatt handlings- og økonomiplan for 2020-2023 viderefører kommunedirektøren kommunestyrets vedtak som tilsvarer en styrking med kr 10 mill. i 2021 og en økning med kr 20 mill. fra og med 2022.  </t>
  </si>
  <si>
    <t xml:space="preserve">Innovasjon og digitalisering, nivå økes ikke ytterligere </t>
  </si>
  <si>
    <t>Innovasjon og digitalisering, redusert satsing </t>
  </si>
  <si>
    <t>Som følge av den økonomiske situasjonen foreslår kommunedirektøren å redusere ambisjonsnivået ved innovasjon og digitalisering med kr 1,5 mill. fra og med 2021</t>
  </si>
  <si>
    <t>Interne innovasjons midler, reduksjon </t>
  </si>
  <si>
    <t>Stavanger kommune har i flere år budsjettert med kr 5 mill. årlig til interne innovasjonsmidler som skal bidra til innovasjon og utvikling. Fra og med 2021 foreslår kommunedirektøren å redusere beløpet til kr 2,5 mill. men da samtidig spisse innretningen til å gjelde prosjekter som har en tydelig innovasjonsprofil. </t>
  </si>
  <si>
    <t>Forskning og utvikling, styrking </t>
  </si>
  <si>
    <t>Kommunedirektøren foreslår å styrke satsingen på forskning og utviklingsarbeidmed kr 1,0 mill. fra og med 2021. Prosjektene som velges skal bygge kunnskap og kompetanse som er relevant og anvendbar for kommune</t>
  </si>
  <si>
    <t>Innovasjon og digitalisering, reduksjon</t>
  </si>
  <si>
    <t>Kommunedirektøren foreslår en reduksjon i rammene til innovasjon og digitalisering med kr 0,072 mill. fra og med 2021.</t>
  </si>
  <si>
    <t>Innsynsbegjæringskoordinator, reduksjon</t>
  </si>
  <si>
    <t>I tråd med kommunestyrets vedtak i handlings- og økonomiplanen for 2020-2023 foreslås budsjettrammen redusert med kr 0,050 mill. fra og med 2021.</t>
  </si>
  <si>
    <t> Kantinedrift, avvikle økonomisk støtte</t>
  </si>
  <si>
    <t>Kommunedirektøren foreslår å avvikle støtten til kantinedrift. Dette gir en årlig reduksjon på kr 1,5 mill. fra og med 2021.</t>
  </si>
  <si>
    <t>Innovasjon og støttetjenester, reduksjon i kurs og reiser</t>
  </si>
  <si>
    <t>På grunn av korona og økt fokus på digitale hjelpemidler er utgiftene til reise- og kursvirksomhet redusert i 2020. Kommunedirektøren foreslår å videreføre tiltaket i handlings- og økonomiplanperioden og reduserer rammen med kr 0,128 mill. fra og med 2021. </t>
  </si>
  <si>
    <t>Kommunedirektøren foreslår en reduksjon i rammene til innovasjon og støttetjenester med kr 0,013 mill. fra og med 2021.</t>
  </si>
  <si>
    <t>Med teknologien man har til rådighet kan kommunen ta i bruk såkalt Big Data og få større muligheter for analyse, utvikling og forskning. Kommunen vil kunne sette sammen data på nye måter og få et sterke grunnlag for fremtidige beslutninger. Kommunedirektøren foreslår å styrke kartlegging av datafangst til sjøen (dokumentere og importere datasett til datasjøen) fra 2021 og ut planperioden med kr 1 mill.</t>
  </si>
  <si>
    <t>Microsoft-produkter, økning i lisenskostnad</t>
  </si>
  <si>
    <t>Det er varslet en økning i lisenskostnader knyttet til Microsoft på grunn av svingninger i valutakursen. I tillegg har kommunen økning i antall brukere, som også har innvirkning på lisenskostnaden. Kommunedirektøren foreslår å øke budsjettrammen til lisenser med kr 10, 5 mill. fra og med 2021.</t>
  </si>
  <si>
    <t>IT - Overgang fra Skype til Teams telefoni, styrking</t>
  </si>
  <si>
    <t>Microsoft har varslet markedet om at man ikke vil videreutvikle Skype. Løsningen vil bli erstattet med TEAMS telefoni. Overgang fra Skype til TEAMS innebærer økte kostnader på kr 1,536 mill. Kommunedirektøren foreslår å øke budsjettet med tilsvarende beløp fra og med 2021.</t>
  </si>
  <si>
    <t>Microsoft brukerlisenser, optimalisering av lisenser</t>
  </si>
  <si>
    <t>Kommunedirektøren vil foreta nødvendige gjennomganger av brukermassen og foreta lisenstilpasninger basert på at kommunens ansatte har ulike behov. Det foreslås en reduksjon i budsjettene på kr 2 mill. fra og med 2021 basert på optimaliseringen</t>
  </si>
  <si>
    <t>Optimalisere Telefoniløsning, optimalisering av tilganger</t>
  </si>
  <si>
    <t>Kommunedirektøren vil optimalisere telefoniløsningen. Fasttelefoninummer for alle ansatte som har mobilnummer gjennom arbeidsgiver fjernes, og erstattes med TEAMS som telefonløsningen. Det foreslås en reduksjon på kr 1 mill. fra og med 2021.  </t>
  </si>
  <si>
    <t xml:space="preserve">IT, reduksjon </t>
  </si>
  <si>
    <t>Kommunedirektøren foreslår en reduksjon i rammene til IT med kr 0,305 mill. fra og med 2021.</t>
  </si>
  <si>
    <t>Regjeringen vedtok i statsbudsjettet for 2020 å overføre ansvaret for skatteoppkreverfunksjonen fra kommunene til staten. Overføringen fra staten er gjeldende fra 01.11.2020. Kommunedirektøren foreslår å redusere budsjettrammen i tråd med vedtaket med kr 8,967 mill. fra og med 2021. </t>
  </si>
  <si>
    <t>Kemner, reduksjon i kurs og reiser</t>
  </si>
  <si>
    <t>På grunn av korona og økt fokus på digitale hjelpemidler er utgiftene til reise- og kursvirksomhet redusert i 2020. Kommunedirektøren foreslår å videreføre tiltaket i handlings- og økonomiplanperioden og reduserer rammen med kr 0,173 mill. fra og med 2021.</t>
  </si>
  <si>
    <t xml:space="preserve">Kemner, reduksjon </t>
  </si>
  <si>
    <t>Kommunedirektøren foreslår en reduksjon i rammene til Kemner med kr 0,086 mill. fra og med 2021.</t>
  </si>
  <si>
    <t>Økt digitalisering (blant annet refusjonsmodul via Altinn, remittering via Autopay, fakturering, fakturakontroll og mottak, og nye integrasjoner) gir en effektiviseringsgevinst. Kommunedirektøren henter ut gevinsten med kr 0,100 mill. fra og med 2021. </t>
  </si>
  <si>
    <t>Regnskap og lønn, reduksjon i kurs og reiser</t>
  </si>
  <si>
    <t>På grunn av korona og økt fokus på digitale hjelpemidler er utgiftene til reise- og kursvirksomhet redusert i 2020. Kommunedirektøren foreslår å videreføre tiltaket i handlings- og økonomiplanperioden og reduserer rammen med kr 0,210 mill. fra og med 2021.</t>
  </si>
  <si>
    <t>Kommunedirektøren foreslår en reduksjon i rammene til Regnskap og lønn med kr 0,246 mill. fra og med 2021.</t>
  </si>
  <si>
    <t>Regnskap og lønn, reduksjon </t>
  </si>
  <si>
    <t xml:space="preserve">Kurssenteret, gjennomgang av driftsmodell </t>
  </si>
  <si>
    <t>Stavanger kommune driver et kurssenter i Sandvigå. Kurssenteret brukes i forbindelse med ulike kurs og møtevirksomhet. Kommunedirektøren foreslår å utrede ulike muligheter for driftsmodell i 2021 og 2022 og forventer en innsparingseffekt fra og med 2023 på kr 1,020 mill. </t>
  </si>
  <si>
    <t>Bedriftshelsetjenesten, gjennomgang av organisering og arbeidsprosesser</t>
  </si>
  <si>
    <t>Kommunedirektøren foreslår en gjennomgang av organisering og arbeidsprosesser hos Bedriftshelsetjenesten. Etter gjennomgangen foreslår Kommunedirektøren å redusere budsjettet med kr 0,400 mill. årlig fra og med 2021. </t>
  </si>
  <si>
    <t>Innovasjon og støttetjenester stab, reduksjon i kurs og reiser</t>
  </si>
  <si>
    <t>På grunn av korona og økt fokus på digitale hjelpemidler er utgiftene til reise- og kursvirksomhet redusert i 2020. Kommunedirektøren foreslår å videreføre tiltaket i handlings- og økonomiplanperioden og reduserer rammen med kr 0,368 mill. fra og med 2021.</t>
  </si>
  <si>
    <t>Innovasjon og støttetjenester stab, reduksjon</t>
  </si>
  <si>
    <t>Kommunedirektøren foreslår en reduksjon i rammene til Innovasjon og støttetjenester stab med kr 0,111 mill. fra og med 2021.</t>
  </si>
  <si>
    <t xml:space="preserve">Stavanger byarkiv, gjennomgang av organisering og arbeidsprosesser </t>
  </si>
  <si>
    <t>Kommunedirektøren foreslår en gjennomgang av organisering og arbeidsprosesser hos Stavanger Byarkiv. Stavanger byarkiv må ha tilstrekkelig med ressurser 2021 og 2022 for å sikre at arbeidet og konsekvensene av kommunesammenslåingen blir ivaretatt på en god og forsvarlig måte – i tråd med lover og regler. Effekten av arbeidet med gjennomgangen av organisering og prosesser vil først kunne hentes ut fra og med 2023. Kommunedirektøren foreslår å effektivisere driften med kr 1 mill. årlig fra og med 2023.</t>
  </si>
  <si>
    <t>Stavanger byarkiv, reduksjon i kurs og reise </t>
  </si>
  <si>
    <t>På grunn av korona og økt fokus på digitale hjelpemidler er utgiftene til reise- og kursvirksomhet redusert i 2020. Kommunedirektøren foreslår å videreføre tiltaket i handlings- og økonomiplanperioden og reduserer rammen med kr 0,121 mill. fra og med 2021.</t>
  </si>
  <si>
    <t> Stavanger byarkiv, reduksjon </t>
  </si>
  <si>
    <t>Kommunedirektøren foreslår en reduksjon i rammene til Stavanger Byarkiv med kr 0,167 mill. fra og med 2021.</t>
  </si>
  <si>
    <t>Kommunedirektøren foreslår å styrke personvern med kr 1 mill. fra og med 2021. Med ny personvernlov (GDPR) opplever kommunen økt bevissthet rundt personvern og sikkerhet. Antall henvendelser til kommunens personvernombud har økt betraktelig og det er stort behov for økt kapasitet og ikke minst kompetanse på området. Kommunedirektøren må sikre at kommunen har en forsvarlig håndtering av sikkerhet og god internkontroll knyttet til området. </t>
  </si>
  <si>
    <t>Organisasjon og forhandling, reduksjon</t>
  </si>
  <si>
    <t>Kommunedirektøren foreslår en reduksjon på kr 0,80 mill. fra og med 2021. Dette kan oppnås ved en gjennomgang av arbeidsprosesser, effekter av teamorganisering og digitalisering. </t>
  </si>
  <si>
    <t>Organisasjon og forhandling, gjennomgang av rutiner </t>
  </si>
  <si>
    <t>Stavanger kommune har utgifter knyttet til omstillinger, personalsaker mv. på tvers av organisasjonen. Kommunedirektøren vil gjennomgå ordningen, øke oppfølingen fra HR i denne type prosesser, og legger til grunn at bevilgningen da kan reduseres med kr 0,45 mill. i 2021 økende til kr 0,85 mill. fra og med 2022. </t>
  </si>
  <si>
    <t>Kommunedirektøren innfører flere e-læringskurs innenfor sektorovergripende kurs som HMS, kompetansedag, data, økonomi, IT, Personal og HR, lov, saksbehandling. Ved å digitalisere kurs kan man redusere budsjettet med kr 0,35 mill. fra og med 2021.</t>
  </si>
  <si>
    <t>Gjennomgang av stipendordningen</t>
  </si>
  <si>
    <t>Ansatte i Stavanger kommune kan søke på stipend for etter- og videreutdanning. Kommunedirektøren ønsker en gjennomgang av stipendordningen for å sikre at midlene brukes på riktig måte. Kommunedirektøren foreslår en reduksjon på kr 0,20 mill. fra og med 2022.  </t>
  </si>
  <si>
    <t>Rekrutteringsaktiviteter, reduksjon</t>
  </si>
  <si>
    <t>Kommunedirektøren foreslår å foreta en reduksjon i totale midler avsatt til rekrutteringsaktiviteter (messer, brosjyrer og kampanjeutstyr) på kr 0,3 mill. fra og med 2021. Flere av aktivitetene kan erstattes med mer digitale løsninger.</t>
  </si>
  <si>
    <t>Økonomi og organisasjon, reduksjon  </t>
  </si>
  <si>
    <t>På grunn av korona og økt fokus på digitale hjelpemidler er utgiftene til reise- og kursvirksomhet redusert i 2020. Kommunedirektøren foreslår å videreføre tiltaket i handlings- og økonomiplanperioden med  en reduksjon på kr 0,4 mill. i 2021 økende til kr 0,8 mill. fra og med 2022</t>
  </si>
  <si>
    <t>Økonomi og eierskap, styrke kapasiteten</t>
  </si>
  <si>
    <t>Avdelingen har de siste årene fått tilført flere og mer komplekse oppgaver innenfor konsernøkonomi særlig på saksbehandling og eierskapsforvaltning. Kommunedirektøren foreslår å styrke kapasiteten med kr 1 mill. fra og med 2021.</t>
  </si>
  <si>
    <t>For 2021 har kommunedirektøren lagt til grunn de positive vekstdriverne som økt befolkningsvekst, lønnsvekst 2,2 %, samt lavere arbeidsledighet enn i 2020. Arbeidsledigheten antas imidlertid å være høyere enn i 2019, og høyere enn antatt nasjonal arbeidsledighet, samt i større grad angå yrkesgrupper med lavere lønnsnivå enn hva som ble erfaringen sist under olje- og gass-lavkonjunkturen. Regjeringens forslag til endrede skatteregler innen formuesbeskatning vil medføre lavere formuesskatt for Stavanger framover. Imidlertid kompenseres en stor andel ved vridning over mot inntektsskatt, jf. høyere kommunalt skattøre. Dette øker inntektsnivået for Stavanger. Effekten av økt skattøre blir sterkere per innbygger i kommuner med skatt per innbygger over landsgjennomsnittet, slik som Stavanger.
Skatteinngangen fra formues- og inntektsskatten er etter dette budsjettert med kr 5,795 mrd. for Stavanger kommune i 2021. Nivået tilsier en lokal skattevekst fra 2020 til 2021 på 6,7 % fra oppdatert prognose inneværende år. Fra opprinnelig budsjett 2020 utgjør dette en lokal skattevekst på kr 297,5 mill. økende utover perioden til kr 375,5 mill. i 2024 grunnet befolkningsvekst.
Inntekts- og formuesskatt er nærmere omtalt i avsnitt 4.5.</t>
  </si>
  <si>
    <t>Foreløpige anslag på pensjonspremier 2021, premieavvik i 2021 og tilbakeføringer av tidligere års premieavvik tilsier behov for å øke pensjon sentralt. Nettoeffekt i 2021 videreføres ut planperioden med litt lavere kostnadstrykk. Se nærmere omtale i kapittel 4.7.</t>
  </si>
  <si>
    <t>Byggeprosjekter</t>
  </si>
  <si>
    <t>Plan og anlegg</t>
  </si>
  <si>
    <t>Kommunedirektøren foreslår å korrigere inntektsnivået med kr 4 mill. fra et 2020-nivå som følge av sammenslåingen til nye Stavanger kommune. Må ses i sammenheng med tiltak 312</t>
  </si>
  <si>
    <t>Avløpsverket har pr 31.12.19 kr 15,73 mill. på selvkostfond. Det foreslås en endring i bruk og avsetting på kr 2,163 mill. i 2021, 1,362 mill. i 2022, kr -2,342 mill. i 2023 og kr 14,073 mill. i 2024</t>
  </si>
  <si>
    <t xml:space="preserve">Vannverket har per 31.12.19 kr 13,067 mill. på selvkostfond. Kommunedirektøren foreslår en endring i bruk og avsetting på kr 1,463 mill. i 2021, kr -3,256 mill. i 2022, kr -6,539 mill. i 2023 og kr -15,774 mill. i 2024.  </t>
  </si>
  <si>
    <t>Kommunedirektøren foreslår å innarbeide kr 4 mill. som en engangsbevilgning for 2021. Det er i tidligere års handlings- og økonomiplaner budsjettert med beløpet, men skyves videre i planperioden. Må ses i sammenheng med 260</t>
  </si>
  <si>
    <t>Kommunedirektøren foreslår å innarbeide kr 4 mill. som en engangsbevilgning for 2021. Det er i tidligere års handlings- og økonomiplaner budsjettert med beløpet, men skyves videre i planperioden. Må ses i sammenheng med 259</t>
  </si>
  <si>
    <t>Seksjon avlastning, samles i ett bygg</t>
  </si>
  <si>
    <t>Kommunen gir i dag avlastning fra 6 forskjellige hus med til sammen 26 plasser (inkludert 4 plasser i en privatdrevet avlastningsbolig). Ved å samle alle avlastningsplassene i ett hus som også utstyres med velferdsteknologi og moderne pasientvarslingsanlegg vil bemanningen kunne reduseres med 9 årsverk tilknyttet nattevakter og 3 årsverk til avdelingsledere. I tillegg vil muligheten for full kapasitetsutnyttelse kunne bli vesentlig bedre. Kommunedirektøren foreslår en samlokalisering i løpet av 2023 med en reduksjon på kr 5 mill. i 2023 økende til kr 10 mill. fra og med 2024. </t>
  </si>
  <si>
    <t>En reduksjon i dekningsgrad med 1 prosentpoeng utgjør en reduksjon på cirka 25 - 30 langtidsplasser. En styrt tilpassing til lavere dekningsgrad er nødvendig for å møte økt eldrebefolkning. Det vil være i tråd med “Leve HELE LIVET”-satsingen som har fokus på å tilrettelegge for at flere skal kunne bo lenger hjemme. Det er vanskelig å tallfeste hvor mange sykehjemsplasser dette utgjør da dekningsgraden endres i tråd med befolkningsframskrivingen i kommunen. Per d.d. vil reduksjonen utgjør 25-30 langtidsplasser. Reduksjon i antall plasser gjennomføres gradvis i løpet av 2021. Kommunedirektøren foreslår en reduksjon på kr 6,5 mill. i 2021 og økende til kr 13 mill. fra og med 2022 når en får helårseffekt av tiltaket. Innsparingen inkluderer reduksjon i egenbetaling.</t>
  </si>
  <si>
    <t>Kommunedirektør</t>
  </si>
  <si>
    <t>Renteinntekter fra ansvarlig lån til Lyse AS er beregnet til kr 18,9 mill. i 2021. Det vises til kapittel 4. for en nærmere redegjørelse for overføringene fra Lyse AS. </t>
  </si>
  <si>
    <t>Styret i Rogaland brann og redning IKS foreslår en økning i tilskuddet på kr 16,93 mill. (5,81 %), fra 2020 til 2021. Samlet tilskuddsnivå vil med dette utgjøre kr 309,85 mill. for 2021. Av styrets foreslåtte økning gjelder kr 0,20 mill. Miljørettet Helsevern, mens kr 0,47 mill. gjelder virkninger av tobakkskontroll som utføres av skjenkekontrollen. Driftes av 110-sentralen omfatter nå også Haugalandet og søndre del av Vestland. Store deler av virksomheten er statlig styrt, men utgiftsdekning er lagt til kommunene. Det foreslås en økning på kr 2,40 mill. til nytt oppdragshåndteringsverktøy, nødnett og tilhørende lisenser. Samlet utgjør driften av 110-sentralen kr 21,28 mill. (6,9 %) av det totale budsjettforslaget for 2021. Feievesenet og boligtilsyn foreslås økt med kr 4,2 mill. og utgjør totalt kr 29,6 mill. Økningen gjelder merutgifter som følge av ny risikomodell, herunder nytt regelverk for feiing av hytter. Det pågår arbeid med omstilling og effektivisering innenfor tjenesteområdet. Fordelt husleie til eierkommunene økes med kr 2,68 mill., hvorav kr 2,4 mill. er leien i SASIRO. Øvrig økning drift brann på kr 7 mill. gjelder lønnsoppgjør, reduserte inntekter beredskap og økte utgifter til programvare og lisenser innenfor beredskap. Anskaffelse av nye mannskapsbiler, tankbil Jæren og utrykningsbiler for deltidsmannskap, samt høydemateriell i 2023 står for kr 33,6 mill. av det totale investeringsbudsjettet på 63,8 mill. i planperioden. Avskrivningene øker netto med kr 1,2 mill. og utgiftsføres i resultatregnskapet. Anskaffelse av ny brannbåt er tatt ut og definert som et eget prosjekt. Det prioriteres å skaffe eksterne tilskudd/bidrag. Fra 2022 er det innarbeidet virkningene av to nye stasjoner i Stavanger, med foreløpig estimat på kr 10,7 mill.  
Kommunedirektørene har samarbeidet om å finne løsninger på mulig tilskuddsnivå i planperioden. Det er vanskelig for eierkommunene å imøtekomme styrets forslag til økning i tilskuddsnivået, som følge av den krevende økonomiske situasjonen som flere av kommunene står overfor. Kommunene må foreta omfattende reduksjoner innenfor alle deler av virksomheten for å oppnå budsjettbalanse. I denne situasjonen er det ikke funnet økonomisk forsvarlig å unnta tilskuddet til Rogaland brann- og redning IKS. Kommunedirektørene tilrår en videreføring av tilskuddsnivået i 2020 på kr 292,86 mill. i 2021. Stavanger kommune delfinansierer også drift og vedlikehold av luftmålestasjoner med kr 0,95 mill. i 2021. Det foreslås også videreføring av tilskudd til sivilforsvaret på kr 0,8 mill. Eierkommunene innarbeider tilskuddet i 2021 i samsvar med justert eierbrøk. Det tilligger styret å fastsette detaljert budsjett for 2021, og oversende dette til eierkommunene som endelig faktureringsgrunnlag innen årsskiftet. I samarbeid med selskapets administrasjon og styre vil kommunedirektørene i løpet av våren 2021 foreta en gjennomgang av tilskuddsmodellen og se nærmere på mulighetene for effektivisering, statlige oppgaver som kommunene er pålagt å finansiere mv. Overgangsordningen for justering av eierbrøken utløper i 2021 og fra 2022 er det forutsatt at folketall skal legges til grunn. Kommunedirektøren vil fremme egen skal til kommunestyret.     </t>
  </si>
  <si>
    <t>Ved beregning av sosialhjelp går som hovedregel all form for inntekt, herunder barnetrygd, til fradrag før stønadsbeløpet fastsettes. I Stavanger har kommunestyret vedtatt at barnetrygden skal holdes utenfor inntekstgrunnlaget ved beregning av sosialhjelp til langtidsmottakere med forsørgeransvar. I statsbudsjettet for 2021 er det foreslått at barnetrygden for barn 0-5 år økes med kr 300 per barn fra 01. september 2020 og ytterligere kr 300 fra 01. september 2021. Satsen for barnetillegg i de statlig veiledende retningslinjene for sosialhjelp økes med tilsvarende beløp. Det medfører en tilsvarende økning i sosialhjelpsutbetalingene og kommunedirektøren foreslår en styrking på kr 1,5 mill. i 2021 økende til kr 2,2 mill. fra 2022.</t>
  </si>
  <si>
    <t>Tilskuddsordning, helhetlig forvaltning </t>
  </si>
  <si>
    <t xml:space="preserve">Prosjekt digitalisering byggesaksarkiv er nesten gjennomført. Kommunedirektøren foreslår at gjenstående budsjettrammen kan reduseres med kr 1 mill. i 2021 og kr 1,5 mill. resten av planperioden. </t>
  </si>
  <si>
    <t>Digitalisering byggesaksarkiv, reduksjon </t>
  </si>
  <si>
    <t>Kommunikasjonstiltak kulturminnevern, reduksjon  </t>
  </si>
  <si>
    <t>Tiltaket «Vernemillionen» ble omdisponert til informasjonstiltak om retningslinjer og veiledning for huseiere i trehusbyen. Midlene skal ikke brukes til individuell rådgivning, men øremerkes én-til-mange-tiltak og informasjonsverktøy. Kommunedirektøren foreslår en reduksjon på kr 0,5 mill. i 2021 og 2022 og økning til kr 0,9 mill. i 2023 og 2024.  </t>
  </si>
  <si>
    <t>Barnevern, reduserte kostnader knyttet til kjøp av tjenester</t>
  </si>
  <si>
    <t>Barnevern, utvikling og innføring av DigiBarnevern</t>
  </si>
  <si>
    <t>Barnevern, rett til ettervern utvides fra 23 til 25 år</t>
  </si>
  <si>
    <t>Embo, nedtrapping av antall endlige mindreårige flyktninger</t>
  </si>
  <si>
    <t>Ressurssenter for styrket barnehagetilbud, organisering og finansiering-justering</t>
  </si>
  <si>
    <t>I handlings- og økonomiplan 2020-2023 ble det vedtatt å endre organiseringen og finansieringen av det spesialpedagogiske barnehagetilbudet med virkning fra 2021. Endringen er knyttet til ansvars- og oppgavefordelingen mellom ressurssenteret, PPT og barnehagene. Ulike modeller vurderes, men tiltaket bygger på at spesialpedagogisk kompetanse overføres fra ressurssenteret til barnehagevirksomhetene. Kompetansen skal inkluderes sterkere i barnehagenes ordinære drift, og slik styrkes barnehagenes kapasitet til å forebygge og gi barn tidlig hjelp og ekstra støtte. Tiltaket vil gi administrative besparelser beregnet til kr 4 mill. i 2021, økende til kr 6 mill. fra 2022.</t>
  </si>
  <si>
    <t>Kommunedirektøren har foretatt nye beregninger knyttet til ny organisering og finansiering av styrket barnehagetilbud. I vedtatt tiltak ble det kun lagt til grunn administrative besparelser.  Kommunedirektøren legger til grunn at endringer i organiseringen i tillegg vil føre til reduksjon i antall vedtakstimer, som videre gir lavere kostnader på sikt. Kommunedirektøren foreslår å gå gjennom alle tiltak i 2021 og tilfører kr 0,2 mill. til dette for så å ta ut en effekt tilsvarende kr 3,8 mill. i effektivisering fra og med 2022.</t>
  </si>
  <si>
    <t>Barnehage, spesielt tilrettelagte avdelinger (STA) - tilpasninger i organisering</t>
  </si>
  <si>
    <t>Barnehage, rammekutt 0,75 % fra 2021</t>
  </si>
  <si>
    <t>Barnehage, kommunalt bemanningssenter</t>
  </si>
  <si>
    <t>Barnehage, budsjettert reduksjon private bemanningsbyrå</t>
  </si>
  <si>
    <t>Barnehage, gevinster ved ny virksomhetsstruktur</t>
  </si>
  <si>
    <t> Barnehage, økt bemanning i områder med levekårsutfordringer - innføres delvis </t>
  </si>
  <si>
    <t>Barnehage, økte inntekter fra foreldrebetaling</t>
  </si>
  <si>
    <t>Barnehage, antall barn i barnehagen - nedgang</t>
  </si>
  <si>
    <t>Økonomiplanen 2019-2022 i Rennesøy legger til grunn en tilbakebetalingsplan av tidligere underskudd i Renovasjonen. Kommunedirektøren foreslår å øke avsetningen til disposisjonsfondet i forbindelse med det akkumulerte underskuddet tilknyttet Rennesøy og underdekningen på Renovasjon. Kommunedirektøren foreslår å øke avsetningen til disposisjonsfondet med kr 0,843 mill. i 2021, kr 9,857 mill. i 2022, kr 8,370 mill. i 2023 fra et 2020-nivå, og redusere avsetningen med kr 0,235 mill. fra 2020-nivå i 2024.  </t>
  </si>
  <si>
    <t>Stavanger kommune står i en krevende økonomisk situasjon der kommunens virksomheter må omstille for betydelige beløp. Kommunedirektøren foreslår i tråd med likebehandlingsprinsippet, at Kirkelig fellesråd skal omstille på samme nivå som kommunens virksomheter og reduserer tilskuddet med kr 3,4 mill. fra og med 2021. I henhold til likebehandlingsprinsippet vil Kirkelig fellesråd også bli kompensert for helårseffekten av lønnsoppgjøret for 2020</t>
  </si>
  <si>
    <t>Den nye trossamfunnsloven trer i kraft 1. januar 2021. Loven vil forenkle støtteordningen til tros- og livssynssamfunn utenom Den norske kirke. Staten tar da over de kommunale utbetalingene til samfunnene, og rammetilskuddet til kommunene vil bli redusert som følge av dette. Kommunedirektøren foreslår derfor å trekke ut kr 14,320 mill. fra og med 2021 som følge av endringen. </t>
  </si>
  <si>
    <t>Feiing og tilsyn tilbys alle eiendommer med bygning(er) med pipe og ildsted og er en lovpålagt og avgiftsbelagt tjeneste som skal dekkes etter selvkostprinsippet. Tjenestens primære funksjon er å forebygge boligbrann. Det feies etter behov, og tjenesten innebærer besøk av feier for kontroll og eventuell feiing av pipe minimum hvert 4. år. Tilsynet omfatter blant annet kontroll av ildsted og pipe, rådgiving om brannsikkerhet og rømningsveier, samt bruk og vedlikehold av røykvarslere og slukningsmidler. Tilsynet utføres av en feier og tilbys utført hvert 4. år. Kommunedirektøren foreslår å øke feieavgiften til kr 330 per pipeløp, som fører til en merinntekt på kr 1 mill. fra og med 2021.</t>
  </si>
  <si>
    <t>Administrasjonsbygget «Herbarium» ble klart til innflytting i februar 2020. Bygget har gitt plass til 220 ansatte i blant annet Økonomi og organisasjon, Innovasjon og støttetjenester og Oppvekst og utdanning. I 2020 ble det også betalt leiekostnader for administrasjonsbygget i Arne Rettedalsgate.  Denne leieavtalen avsluttes i løpet av 2020, og kommunedirektøren foreslår derfor å redusere rammen med kr 12,5 mill. fra og med 2021.  </t>
  </si>
  <si>
    <t>Bruk av disposisjonsfond, klima og miljø, vedtak HØP2020</t>
  </si>
  <si>
    <t xml:space="preserve">Kommunestyret vedtok ved behandlingen av HØP 2020-2023 at det skal brukes henholdsvis kr 3,4 mill. i 2020, kr 3,3 mill. i 2021, kr 2,3 mill. i 2022 og utover. Endringen fra 2020 er følgelig kr 0,1 mill., endringen til 2022 og utover blir 1,1 mill. I tillegg kommer tidligere vedtak om bruk av kr 10 mill. årlig fra fondet, samt en årlig avsetning med kr 5 mill. til klima og miljøfond, netto bruk kr 5 mill. årlig framover. Se også tiltak 23 for nye forslag til årlige avsetninger. </t>
  </si>
  <si>
    <t xml:space="preserve">Bruk av disposisjonsfond, generell finansiering, utgår 2021 </t>
  </si>
  <si>
    <t>Ledelse er sentralt for å sikre gode tjenester, godt arbeidsmiljø med lavt sykefravær, heltidskultur, forbedring og tilpasning til nye rammer. Kommunedirektøren foreslår å sette av kr 1,0 mill. I 2021 økende til kr 1,3 mill. i årene fra og med 2022 til utvikling og gjennomføring av et lederutviklingsprogram for virksomhetsledere i Stavanger kommune, etter modell av lederutviklingsprogrammet for direktører, kommunalsjefer og avdelingssjefer som ble gjennført i 2019-2020.</t>
  </si>
  <si>
    <t>For å ivareta strategiske beslutninger, omstillinger og økte aktiviteter foreslås det å sette av et engangsbeløp på kr 2 mill. i 2021.  </t>
  </si>
  <si>
    <t>Personvern styrking </t>
  </si>
  <si>
    <t>E-læring, innføre digitale kurs</t>
  </si>
  <si>
    <t>Flyktningtjenesten</t>
  </si>
  <si>
    <t>Arbeidstreningssenteret</t>
  </si>
  <si>
    <t>Helse og velferdskontor</t>
  </si>
  <si>
    <t>Dagsenter og avlastning</t>
  </si>
  <si>
    <t xml:space="preserve">Økt satsing på innovasjon og digitalisering vil være avgjørende for å kunne møte samfunnsutfordringene framover. Det å ha tilstrekkelig kapasitet og riktig kompetanse til å bidra til denne transformasjonen må være til stede. Kompetanse innen prosjektledelse, prosessledelse, endringsledelse, innovasjon, tjenestedesign, virksomhetsarkitektur og teknologi er eksempler på behov. Digital teknologi forventes å være den teknologiformen som kan gi størst potensial for effektivisering i Stavanger kommune. Innføring av ny teknologi må skje gjennom planlagte og koordinerte prosesser slik at kommunens innbyggere fortsatt får gode og trygge tjenester. I handling- og økonomiplanen 2020-2023 ble det vedtatt å redusere satsingen med kr 8 mill. fra og med 2022 og kommunedirektøren foreslår å videreføre vedtaket. </t>
  </si>
  <si>
    <t xml:space="preserve">Nye Stavanger kommune vil ikke få dette tilskuddet og det er dermed tatt ut, jf. tilsvarende justering i 1. tertial 2020. </t>
  </si>
  <si>
    <t>Statlig tildeling av havbruksmidler, justert metodikk og anslag er nærmere omtalt i kapittel 4.6.2. I forbindelse med kommunesammenslåingen ble kommunegrensen mot Hjelmeland kommune justert og hele Ombo ble tilført Stavanger kommune. På bakgrunn av dette har Stavanger kommune inngått en grensejusteringsavtale med Hjelmeland kommune om å utbetale andeler tilknyttet anlegg som tidligere lå på kommunegrensen mellom Finnøy og Hjelmeland kommuner. 
Grunnet usikkerhet rundt framtidige statlige tildelinger og tilsvarende tildelinger til Hjelmeland kommune, er det grovt anslått en årlig overføring på kr 1 mill. fram til og med 2024. </t>
  </si>
  <si>
    <t>Tildeling fra statlig havbruksfond vil kunne svinge betydelig mellom årene. I henhold til gjeldende handlings- og økonomiplan settes størstedelen av årets inntekt av til disposisjonsfond for å redusere usikkerheten og avhengigheten i drift. Avsetningen motsvarer årlig inntektsført tildeling fra statlig havbruksfond, med fradrag av kr 1 mill. som finansierer driftstiltak og kr 1 mill. som gjelder grovt årlig anslag for overføring til Hjelmeland kommune, jf. grenseavtalen, i årene 2020-2024. Det foreslås følgelig en årlig avsetning på kr 13 mill. </t>
  </si>
  <si>
    <t xml:space="preserve">Budsjett 2020 inneholder flere finansieringstiltak fra generelt disposisjonsfond, som utgår i 2021 i henhold til handlings- og økonomiplan 2020-2023. </t>
  </si>
  <si>
    <t>I forbindelse med utarbeidelsen av forslag til Handlings- og økonomiplan 2020-2023 ble det foretatt en samlet gjennomgang av budsjettforutsetningene for Stavanger boligbygg KF. Det ble på denne bakgrunn innarbeidet en overføring fra kommunekassen som kompensasjon for såkalt negativ leie, skadeverk/tapsført leie, leie av personalbaser, samt nye stillinger knyttet til forvaltning av rehabiliteringsboliger. I foretakets forslag til Handlings- og økonomiplan 2021-2024 er det foreslått å videreføre overføringene fra kommunekassen, med unntak av forslag om å øke bevilgingen til skadeverk/tapsført leie fra kr 2 mill. til kr 6 mill. Dette basert på regnskapstall og prognoser for 2020. I kommunedirektørens forslag til Handlings- og økonomiplan 2021-2024 er det tilsvarende lagt til grunn en videreføring av overføringene, med unntak av en årlig økning på kr 4 mill. til skadeverk og kostnader knyttet til istandsetting ved inn- og utflytting. Dette innebærer en overføring til foretaket på kr 14,6 mill. i 2021, som avregnes mot tidligere vedtatt overføring til kommunekassen på kr 6,7 mill. Basert på oppdatert renteprognose er det lagt til grunn kr 36,5 mill. i renter og avdrag fra langsiktige mellomværende (lån på kr 700 mill.). Dette gir en samlet netto overføring fra foretaket på kr 28,6 mill. i 2021. Det vises til kapittel 13 for en nærmere omtale av overføringene og konsekvensene av en eventuell tilbakeføring av foretaket til kommunekassen.</t>
  </si>
  <si>
    <t xml:space="preserve">Forskrift om kontrollutvalg § 2 pålegger kontrollutvalget å utarbeide forslag til budsjett for kontroll- og tilsynsarbeidet i kommunen, basert på en forsvarlig utredning av kontrollutvalgssekretariatet. 
Budsjettet for kontroll og revisjon inneholder følgende hovedposter:
-	Kontrollutvalget og dets driftsutgifter
-	Sekretariatsfunksjonen (ivaretatt av Rogaland kontrollutvalgssekretariat IS)
-	Revisjonsarbeid (levert av Rogaland Revisjon IKS)
Kontrollutvalget i Stavanger har i sak 48/20 vedtatt et samlet budsjett til kontroll og tilsyn for 2021 på kr 8,199 mill. Kontrollutvalgets drift i 2020 utgjør kr 515 000 av dette, men i saken ble driftsbudsjettet vedtatt redusert med kr 105 000 for 2021. Første driftsår for nyvalgt kontrollutvalg, jf. 2020, krever mer kurs og opplæring enn øvrige år. Nytt driftsnivå for 2021 ligger om lag i størrelsesorden med driftsnivået til kontrollutvalget i «gamle» Stavanger kommune. 
Økonomiske sammenslåingsgevinster er i liten grad synliggjort i overføringer og kjøp av tjenester framover i planperioden, utover at prisnivået holdes uendret for revisjonsarbeidet. For øvrige år i planperioden framgår det av underliggende saksdokumenter at budsjettene er økt med 2 % årlig uten en nærmere begrunnelse. Gjeldende budsjettramme på kr 8,3 mill. er foreløpig videreført for alle år i kommunedirektørens forslag handlings- og økonomiplan til kommunestyrets endelige prioriteringsdebatt. </t>
  </si>
  <si>
    <t>Formannskapet har tildelt midler fra vekstfondet med kr 5,75 mill. i 2021 og kr 2 mill. i 2022. Kr 3 mill. av tildelte midler for utbetaling i 2021 er av investeringsmessig karakter og er overført investeringsbudsjettet. Resterende midler for utbetaling i drift i 2021 utgjør kr 2,75 mill. I driftsrammetabellen framkommer dette i 2021 med kr 0,75 mill. lavere budsjettert enn for 2020 og i 2021 med kr 1,5 mill. lavere. Budsjettet bortfaller i sin helt i resterende år. </t>
  </si>
  <si>
    <r>
      <t>Formannskapet har tildelt midler fra vekstfondet med kr 5,75 mill. i 2021 og kr 2 mill. i 2022. Etter dette er samtlige midler på vekstfondet utbetalt. All bruk av fondet vises i driftsbudsjettet og den andelen som gjelder investering, framkommer i overføringsposten mellom drift og investering. Budsjettert bruk av vekstfondet utgjør kr 3,5 mill. i 2020. Endringen til 2021 framkommer med kr 2,25 mill. i økt utbetalingsnivå i 2021, samt med kr 1,5 mill. i lavere utbetalingsnivå i 2022 sammenlignet med 2020.</t>
    </r>
    <r>
      <rPr>
        <b/>
        <sz val="11"/>
        <color rgb="FF000000"/>
        <rFont val="Calibri"/>
        <family val="2"/>
        <scheme val="minor"/>
      </rPr>
      <t> </t>
    </r>
    <r>
      <rPr>
        <sz val="11"/>
        <color rgb="FF000000"/>
        <rFont val="Calibri"/>
        <family val="2"/>
        <scheme val="minor"/>
      </rPr>
      <t> </t>
    </r>
  </si>
  <si>
    <t>Bruk av disposisjonsfond, teknisk regelendring fra investering til drift og overføring til investering, utgår 2021</t>
  </si>
  <si>
    <t>Bruk av disposisjonsfond i 2020 som overføres til investeringer samme år utgår i 2021. Dette gjelder opprinnelig kr 11,67 mill. i bruk av disposisjonsfond i investeringsbudsjettet 2020 i tidligere Finnøy kommune og kr 20,0 mill. til investering i innbyggertorg i 2020.</t>
  </si>
  <si>
    <t>Lovendring om 30 % reduksjonsfaktor kombinert med nytt lovforslag om kommuner som slår seg sammen, medførte et netto inntektstap i 2020 på kr 70 mill. som ble finansiere med midler på disposisjonsfond. Tiltaket utgår 2021. </t>
  </si>
  <si>
    <t>Digitaliseringsfondet er opprinnelig vedtatt brukt med kr 5 mill. i hvert av årene i 2020,2021 og 2022 til trådløst nett sykehjem og bofellesskap i investeringsbudsjettet. Bruk av disposisjonsfond til investeringsformål må iht. nye regler inntektsføres i drift og deretter overføres til investeringsregnskapet. Ved behandling av 2. tertial 2020 ble kr 2,3 mill. forskuttert fra 2021. Følgelig må budsjett 2021 justeres tilsvarende ned. Se også tiltak 28.</t>
  </si>
  <si>
    <t>Digitaliseringsfondet er opprinnelig vedtatt brukt med kr 5 mill. i hvert av årene i 2020,2021 og 2022 til trådløst nett sykehjem og bofellesskap i investeringsbudsjettet. Bruk av disposisjonsfond til investeringsformål må iht. nye regler inntektsføres i drift og deretter overføres til investeringsregnskapet. Ved behandling av 2. tertial 2020 ble kr 2,3 mill. forskuttert fra 2021. Følgelig må budsjett 2021 justeres tilsvarende ned. Se også tiltak 18.</t>
  </si>
  <si>
    <r>
      <t>Staten gir tilskudd til å dekke renter og avdrag i forbindelse med </t>
    </r>
    <r>
      <rPr>
        <i/>
        <sz val="11"/>
        <color rgb="FF000000"/>
        <rFont val="Calibri"/>
        <family val="2"/>
        <scheme val="minor"/>
      </rPr>
      <t>Eldre- og psykiatriplanen</t>
    </r>
    <r>
      <rPr>
        <sz val="11"/>
        <color rgb="FF000000"/>
        <rFont val="Calibri"/>
        <family val="2"/>
        <scheme val="minor"/>
      </rPr>
      <t>, samt tilskudd som skal dekke rentekostnader ved rehabilitering av skole- og kirkebygg. Lånesaldo knyttet til disse investeringene framkommer i tabell 4.14. Kompensasjonsinntekter i 2021 er beregnet til kr 15,8 mill. Satser for investeringstilskudd omtales nærmere under kapittel 4.10. </t>
    </r>
  </si>
  <si>
    <t>Stavanger kommune står en i krevende økonomisk situasjon der kommunens virksomheter må omstille for betydelige beløp. Kommunedirektøren foreslår at folkevalgte omstiller tilsvarende kommunens stab og støttefunksjoner, som gir et omstillingskrav på kr 1,84 mill. fra og med 2021. </t>
  </si>
  <si>
    <t>I handlings- og økonomiplanen 2020-2023 foreslo kommunedirektøren å endre boformen på Ramsvigtunet sykehjem til Ramsvighagen senter for demens. Dette ville gitt en høyere egenbetaling da eksisterende bofellesskapsplasser ville bli erstattet av langtidsplasser. Planene om Ramsvighagen senter for demens ble ikke videreført, men den økte egenbetalingen ble beholdt av det politiske flertallet. Budsjetteffekten er kr 2 mill. i 2021 som ville økt til kr 4 mill. i 2022 på grunn av helårseffekt. I tiltak 136 foreslås det å reversere dette tiltaket.</t>
  </si>
  <si>
    <t>Dette tiltaket må ses i sammenheng med tiltak 135 «økt egenbetaling knyttet til Ramsvighagen senter for demens». Da Ramsvikhagen senter for demens ikke er videreført må den forventete økningen i egenbetaling reverseres, og kommunedirektøren forslår en styrking på kr 2 mill. i 2021 og kr 4 mill. fra og med 2022. </t>
  </si>
  <si>
    <t>Kommunekassen mottar renter fra utlån til kommunale foretak. Det vises til tabell 4.15. for en oversikt over låneopptaket til det enkelte foretak i perioden 2021-2024. Renteinntekter fra foretakene i 2021 er beregnet til kr 4,85 mill. Renteinntektene reflekterer tilhørende innlånskostnader for kommunekassen. </t>
  </si>
  <si>
    <t>Utbyttet fra Lyse AS forventes å være på kr 287,95 mill. i 2021. Det vises til kapittel 4.6 for en nærmere redegjørelse for overføringene fra Lyse AS.</t>
  </si>
  <si>
    <t>Stavanger kommune har en eierandel på 33,15 % i ODEON Kino Stavanger/Sandnes AS. På bakgrunn av resultatutviklingen og egenkapitalsituasjonen for selskapet, foreslås det en utbytteforventning på kr 0 i 2021, med videre økning til kr 2,7 mill. i 2024. Det vises til kapittel 4.6 for en nærmere omtale av utbytteforventningen.</t>
  </si>
  <si>
    <t>Stavanger kommune har en eierandel på 50 % i Renovasjonen IKS. På bakgrunn av resultatutviklingen og egenkapitalsituasjonen, foreslås det en årlig utbytteforventning på kr 2 mill. Det vises til kapittel 4.6 for en nærmere omtale av utbytteforventningen. </t>
  </si>
  <si>
    <t>Stavanger kommune har en eierandel på 49 % i Forus Næringspark AS. I Handlings- og økonomiplan 2020-2023 er det lagt til grunn at Stavanger kommune skal motta et årlig utbytte fra Forus Næringspark AS på kr 5 mill. Det pågår en prosess overfor de øvrige aksjonærene for å avklare grunnlaget for å åpne opp for utdeling av utbytte i vedtektene og aksjonæravtalen. I forslag til Handlings- og økonomiplan 2021-2024 er nivået på årlig utbytte videreført. Utbytte må imidlertid vurderes på nytt når grunnlaget for utdeling av utbytte er avklart med de øvrige aksjonærene. Det vises til kapittel 4.6 for en nærmere omtale av utbytteforventningen. </t>
  </si>
  <si>
    <t>Det er budsjettert med netto kapitalutgifter på kr 549,6 mill. i 2021. Netto kapitalutgifter omfatter avdrag på kr 388,1 mill. og rentekostnader knyttet til investeringslån, rentebytteavtaler (renteswap) og startlån på kr 196,4 mill., fratrukket renteinntekter på bankinnskudd og finansforvaltning på kr 34,9 mill. Det er videre budsjettert med netto kapitalutgifter på kr 585,4 mill. i 2022, kr 612,2 mill. i 2023 og kr 617,7 mill. i 2024. Avdragstiden er 30 år. Det vises til kapittel 4.4 for en redegjørelse for renteforutsetningene.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</si>
</sst>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sz val="12"/>
      <color rgb="FFFF0000"/>
      <name val="Calibri"/>
      <family val="2"/>
      <scheme val="minor"/>
    </font>
    <font>
      <i/>
      <sz val="12"/>
      <color theme="1"/>
      <name val="Calibri"/>
      <family val="2"/>
      <scheme val="minor"/>
    </font>
    <font>
      <sz val="12"/>
      <name val="Calibri"/>
      <family val="2"/>
      <scheme val="minor"/>
    </font>
    <font>
      <sz val="11"/>
      <color rgb="FF000000"/>
      <name val="Calibri"/>
      <family val="2"/>
      <scheme val="minor"/>
    </font>
    <font>
      <sz val="11"/>
      <name val="Calibri"/>
      <family val="2"/>
    </font>
    <font>
      <i/>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8"/>
        <bgColor indexed="64"/>
      </patternFill>
    </fill>
    <fill>
      <patternFill patternType="solid">
        <fgColor theme="5"/>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164" fontId="11" fillId="0" borderId="0" applyFont="0" applyFill="0" applyBorder="0" applyAlignment="0" applyProtection="0"/>
    <xf numFmtId="0" fontId="8" fillId="0" borderId="0"/>
    <xf numFmtId="164" fontId="8" fillId="0" borderId="0" applyFont="0" applyFill="0" applyBorder="0" applyAlignment="0" applyProtection="0"/>
  </cellStyleXfs>
  <cellXfs count="59">
    <xf numFmtId="0" fontId="0" fillId="0" borderId="0" xfId="0"/>
    <xf numFmtId="0" fontId="0" fillId="0" borderId="0" xfId="0" applyProtection="1">
      <protection locked="0"/>
    </xf>
    <xf numFmtId="0" fontId="9" fillId="2" borderId="0" xfId="0" applyFont="1" applyFill="1" applyBorder="1" applyProtection="1">
      <protection locked="0"/>
    </xf>
    <xf numFmtId="0" fontId="10" fillId="3" borderId="0" xfId="0" applyFont="1" applyFill="1" applyBorder="1" applyProtection="1"/>
    <xf numFmtId="0" fontId="0" fillId="4" borderId="0" xfId="0" applyFill="1" applyProtection="1">
      <protection locked="0"/>
    </xf>
    <xf numFmtId="165" fontId="0" fillId="0" borderId="0" xfId="1" applyNumberFormat="1" applyFont="1" applyProtection="1">
      <protection locked="0"/>
    </xf>
    <xf numFmtId="0" fontId="0" fillId="5" borderId="0" xfId="0" applyFill="1" applyProtection="1">
      <protection locked="0"/>
    </xf>
    <xf numFmtId="165" fontId="9" fillId="0" borderId="0" xfId="1" applyNumberFormat="1" applyFont="1" applyProtection="1">
      <protection locked="0"/>
    </xf>
    <xf numFmtId="0" fontId="9" fillId="0" borderId="0" xfId="0" applyFont="1" applyProtection="1">
      <protection locked="0"/>
    </xf>
    <xf numFmtId="0" fontId="0" fillId="0" borderId="0" xfId="0" applyFont="1" applyProtection="1">
      <protection locked="0"/>
    </xf>
    <xf numFmtId="0" fontId="12" fillId="0" borderId="0" xfId="0" applyFont="1" applyProtection="1">
      <protection locked="0"/>
    </xf>
    <xf numFmtId="0" fontId="0" fillId="0" borderId="0" xfId="0" applyAlignment="1" applyProtection="1">
      <protection locked="0"/>
    </xf>
    <xf numFmtId="165" fontId="9" fillId="0" borderId="0" xfId="1" applyNumberFormat="1" applyFont="1" applyFill="1" applyProtection="1">
      <protection locked="0"/>
    </xf>
    <xf numFmtId="165" fontId="13" fillId="0" borderId="0" xfId="1" applyNumberFormat="1" applyFont="1" applyProtection="1">
      <protection locked="0"/>
    </xf>
    <xf numFmtId="0" fontId="0" fillId="0" borderId="0" xfId="0" applyFill="1" applyProtection="1">
      <protection locked="0"/>
    </xf>
    <xf numFmtId="0" fontId="0" fillId="0" borderId="0" xfId="0" quotePrefix="1" applyProtection="1">
      <protection locked="0"/>
    </xf>
    <xf numFmtId="0" fontId="8" fillId="0" borderId="0" xfId="2" applyAlignment="1"/>
    <xf numFmtId="0" fontId="16" fillId="0" borderId="0" xfId="2" applyFont="1" applyAlignment="1">
      <alignment horizontal="left" vertical="center"/>
    </xf>
    <xf numFmtId="0" fontId="8" fillId="0" borderId="0" xfId="2"/>
    <xf numFmtId="0" fontId="15" fillId="0" borderId="0" xfId="2" applyFont="1" applyAlignment="1"/>
    <xf numFmtId="0" fontId="8" fillId="0" borderId="0" xfId="2"/>
    <xf numFmtId="0" fontId="14" fillId="0" borderId="0" xfId="0" applyFont="1" applyProtection="1">
      <protection locked="0"/>
    </xf>
    <xf numFmtId="0" fontId="15" fillId="0" borderId="0" xfId="2" applyFont="1"/>
    <xf numFmtId="0" fontId="8" fillId="5" borderId="0" xfId="2" applyFont="1" applyFill="1"/>
    <xf numFmtId="0" fontId="8" fillId="0" borderId="0" xfId="2"/>
    <xf numFmtId="0" fontId="8" fillId="0" borderId="0" xfId="2"/>
    <xf numFmtId="0" fontId="8" fillId="0" borderId="0" xfId="2"/>
    <xf numFmtId="0" fontId="8" fillId="0" borderId="0" xfId="2"/>
    <xf numFmtId="0" fontId="8" fillId="0" borderId="0" xfId="2"/>
    <xf numFmtId="0" fontId="8" fillId="0" borderId="0" xfId="2"/>
    <xf numFmtId="0" fontId="8" fillId="0" borderId="0" xfId="2"/>
    <xf numFmtId="0" fontId="8" fillId="0" borderId="0" xfId="2"/>
    <xf numFmtId="0" fontId="8" fillId="0" borderId="0" xfId="2"/>
    <xf numFmtId="165" fontId="8" fillId="0" borderId="0" xfId="3" applyNumberFormat="1" applyFont="1"/>
    <xf numFmtId="0" fontId="8" fillId="0" borderId="0" xfId="2"/>
    <xf numFmtId="0" fontId="8" fillId="0" borderId="0" xfId="2"/>
    <xf numFmtId="0" fontId="8" fillId="0" borderId="0" xfId="2"/>
    <xf numFmtId="0" fontId="8" fillId="0" borderId="0" xfId="2"/>
    <xf numFmtId="165" fontId="8" fillId="0" borderId="0" xfId="3" applyNumberFormat="1" applyFont="1"/>
    <xf numFmtId="0" fontId="8" fillId="0" borderId="0" xfId="2"/>
    <xf numFmtId="165" fontId="8" fillId="0" borderId="0" xfId="3" applyNumberFormat="1" applyFont="1"/>
    <xf numFmtId="0" fontId="8" fillId="0" borderId="0" xfId="2"/>
    <xf numFmtId="0" fontId="15" fillId="0" borderId="0" xfId="2" applyFont="1"/>
    <xf numFmtId="0" fontId="8" fillId="0" borderId="0" xfId="2"/>
    <xf numFmtId="0" fontId="8" fillId="0" borderId="0" xfId="2"/>
    <xf numFmtId="0" fontId="8" fillId="0" borderId="0" xfId="2"/>
    <xf numFmtId="0" fontId="7" fillId="0" borderId="0" xfId="0" applyFont="1"/>
    <xf numFmtId="0" fontId="7" fillId="0" borderId="0" xfId="0" applyFont="1" applyAlignment="1">
      <alignment vertical="center"/>
    </xf>
    <xf numFmtId="0" fontId="7" fillId="0" borderId="0" xfId="2" applyFont="1"/>
    <xf numFmtId="0" fontId="7" fillId="0" borderId="0" xfId="2" applyFont="1" applyAlignment="1"/>
    <xf numFmtId="0" fontId="15" fillId="0" borderId="0" xfId="0" applyFont="1"/>
    <xf numFmtId="0" fontId="6" fillId="0" borderId="0" xfId="2" applyFont="1"/>
    <xf numFmtId="0" fontId="5" fillId="0" borderId="0" xfId="0" applyFont="1" applyAlignment="1">
      <alignment vertical="center"/>
    </xf>
    <xf numFmtId="0" fontId="4" fillId="0" borderId="0" xfId="2" applyFont="1" applyAlignment="1"/>
    <xf numFmtId="0" fontId="3" fillId="0" borderId="0" xfId="2" applyFont="1" applyAlignment="1"/>
    <xf numFmtId="0" fontId="2" fillId="0" borderId="0" xfId="2" applyFont="1" applyAlignment="1">
      <alignment vertical="center"/>
    </xf>
    <xf numFmtId="0" fontId="2" fillId="0" borderId="0" xfId="2" applyFont="1" applyAlignment="1"/>
    <xf numFmtId="0" fontId="15" fillId="0" borderId="0" xfId="0" applyFont="1" applyAlignment="1">
      <alignment vertical="center"/>
    </xf>
    <xf numFmtId="0" fontId="1" fillId="0" borderId="0" xfId="0" applyFont="1" applyAlignment="1">
      <alignment vertical="center"/>
    </xf>
  </cellXfs>
  <cellStyles count="4">
    <cellStyle name="Komma" xfId="1" builtinId="3"/>
    <cellStyle name="Komma 2" xfId="3" xr:uid="{6CE33AD9-5D3B-4100-8129-BA400D2CDFB1}"/>
    <cellStyle name="Normal" xfId="0" builtinId="0"/>
    <cellStyle name="Normal 2" xfId="2" xr:uid="{09CDCE59-9A95-496F-9153-A21EF1EAE2AC}"/>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64"/>
  <sheetViews>
    <sheetView tabSelected="1" topLeftCell="A37" workbookViewId="0">
      <selection activeCell="H62" sqref="H62"/>
    </sheetView>
  </sheetViews>
  <sheetFormatPr baseColWidth="10" defaultColWidth="10.75" defaultRowHeight="15.75" x14ac:dyDescent="0.25"/>
  <cols>
    <col min="1" max="1" width="12.75" style="2" customWidth="1"/>
    <col min="2" max="2" width="29.25" style="1" bestFit="1" customWidth="1"/>
    <col min="3" max="7" width="18.875" style="1" customWidth="1"/>
    <col min="8" max="8" width="36.25" style="1" customWidth="1"/>
    <col min="9" max="16384" width="10.75" style="1"/>
  </cols>
  <sheetData>
    <row r="1" spans="1:8" s="2" customFormat="1" x14ac:dyDescent="0.25">
      <c r="A1" s="3" t="s">
        <v>5</v>
      </c>
      <c r="H1" s="2" t="s">
        <v>7</v>
      </c>
    </row>
    <row r="2" spans="1:8" x14ac:dyDescent="0.25">
      <c r="B2" s="1" t="s">
        <v>8</v>
      </c>
      <c r="C2" s="1" t="s">
        <v>9</v>
      </c>
      <c r="D2" s="1">
        <v>2021</v>
      </c>
      <c r="E2" s="1">
        <v>2022</v>
      </c>
      <c r="F2" s="1">
        <v>2023</v>
      </c>
      <c r="G2" s="1">
        <v>2024</v>
      </c>
    </row>
    <row r="3" spans="1:8" x14ac:dyDescent="0.25">
      <c r="A3" s="2" t="s">
        <v>1</v>
      </c>
      <c r="C3" s="4" t="s">
        <v>10</v>
      </c>
      <c r="D3" s="5"/>
      <c r="E3" s="5"/>
      <c r="F3" s="5"/>
      <c r="G3" s="5"/>
    </row>
    <row r="4" spans="1:8" x14ac:dyDescent="0.25">
      <c r="A4" s="2" t="s">
        <v>1</v>
      </c>
      <c r="C4" s="6" t="s">
        <v>11</v>
      </c>
      <c r="D4" s="5"/>
      <c r="E4" s="5"/>
      <c r="F4" s="5"/>
      <c r="G4" s="5"/>
    </row>
    <row r="5" spans="1:8" x14ac:dyDescent="0.25">
      <c r="A5" s="2" t="s">
        <v>2</v>
      </c>
      <c r="C5" s="1" t="s">
        <v>12</v>
      </c>
      <c r="D5" s="7">
        <f>D6+D7</f>
        <v>-5795000</v>
      </c>
      <c r="E5" s="7">
        <f t="shared" ref="E5:G5" si="0">E6+E7</f>
        <v>-5818000</v>
      </c>
      <c r="F5" s="7">
        <f t="shared" si="0"/>
        <v>-5845000</v>
      </c>
      <c r="G5" s="7">
        <f t="shared" si="0"/>
        <v>-5873000</v>
      </c>
    </row>
    <row r="6" spans="1:8" x14ac:dyDescent="0.25">
      <c r="A6" s="2" t="s">
        <v>3</v>
      </c>
      <c r="C6" s="1" t="s">
        <v>13</v>
      </c>
      <c r="D6" s="5">
        <v>-5497500</v>
      </c>
      <c r="E6" s="5">
        <v>-5497500</v>
      </c>
      <c r="F6" s="5">
        <v>-5497500</v>
      </c>
      <c r="G6" s="5">
        <v>-5497500</v>
      </c>
    </row>
    <row r="7" spans="1:8" x14ac:dyDescent="0.25">
      <c r="A7" s="2" t="s">
        <v>3</v>
      </c>
      <c r="B7" s="1">
        <v>1</v>
      </c>
      <c r="C7" s="1" t="s">
        <v>245</v>
      </c>
      <c r="D7" s="5">
        <v>-297500</v>
      </c>
      <c r="E7" s="5">
        <v>-320500</v>
      </c>
      <c r="F7" s="5">
        <v>-347500</v>
      </c>
      <c r="G7" s="5">
        <v>-375500</v>
      </c>
      <c r="H7" s="11" t="s">
        <v>889</v>
      </c>
    </row>
    <row r="8" spans="1:8" x14ac:dyDescent="0.25">
      <c r="A8" s="2" t="s">
        <v>2</v>
      </c>
      <c r="C8" s="1" t="s">
        <v>14</v>
      </c>
      <c r="D8" s="7">
        <f>D9+D10+D11+D12+D13</f>
        <v>-2666397</v>
      </c>
      <c r="E8" s="7">
        <f t="shared" ref="E8:G8" si="1">E9+E10+E11+E12+E13</f>
        <v>-2657997</v>
      </c>
      <c r="F8" s="7">
        <f t="shared" si="1"/>
        <v>-2661797</v>
      </c>
      <c r="G8" s="7">
        <f t="shared" si="1"/>
        <v>-2660597</v>
      </c>
    </row>
    <row r="9" spans="1:8" x14ac:dyDescent="0.25">
      <c r="A9" s="2" t="s">
        <v>3</v>
      </c>
      <c r="C9" s="1" t="s">
        <v>13</v>
      </c>
      <c r="D9" s="5">
        <v>-2836927</v>
      </c>
      <c r="E9" s="5">
        <v>-2836927</v>
      </c>
      <c r="F9" s="5">
        <v>-2836927</v>
      </c>
      <c r="G9" s="5">
        <v>-2836927</v>
      </c>
    </row>
    <row r="10" spans="1:8" x14ac:dyDescent="0.25">
      <c r="A10" s="2" t="s">
        <v>3</v>
      </c>
      <c r="B10" s="1">
        <v>2</v>
      </c>
      <c r="C10" s="1" t="s">
        <v>244</v>
      </c>
      <c r="D10" s="5">
        <v>500</v>
      </c>
      <c r="E10" s="5">
        <v>500</v>
      </c>
      <c r="F10" s="5">
        <v>500</v>
      </c>
      <c r="G10" s="5">
        <v>500</v>
      </c>
      <c r="H10" s="55" t="s">
        <v>942</v>
      </c>
    </row>
    <row r="11" spans="1:8" x14ac:dyDescent="0.25">
      <c r="A11" s="2" t="s">
        <v>3</v>
      </c>
      <c r="B11" s="1">
        <v>3</v>
      </c>
      <c r="C11" s="1" t="s">
        <v>15</v>
      </c>
      <c r="D11" s="5">
        <v>33000</v>
      </c>
      <c r="E11" s="5">
        <v>33000</v>
      </c>
      <c r="F11" s="5">
        <v>33000</v>
      </c>
      <c r="G11" s="5">
        <v>33000</v>
      </c>
      <c r="H11" s="18" t="s">
        <v>235</v>
      </c>
    </row>
    <row r="12" spans="1:8" x14ac:dyDescent="0.25">
      <c r="A12" s="2" t="s">
        <v>3</v>
      </c>
      <c r="B12" s="1">
        <v>4</v>
      </c>
      <c r="C12" s="1" t="s">
        <v>243</v>
      </c>
      <c r="D12" s="5">
        <v>96550</v>
      </c>
      <c r="E12" s="5">
        <v>102450</v>
      </c>
      <c r="F12" s="5">
        <v>95850</v>
      </c>
      <c r="G12" s="5">
        <v>94050</v>
      </c>
      <c r="H12" s="16" t="s">
        <v>236</v>
      </c>
    </row>
    <row r="13" spans="1:8" x14ac:dyDescent="0.25">
      <c r="A13" s="2" t="s">
        <v>3</v>
      </c>
      <c r="B13" s="1">
        <v>5</v>
      </c>
      <c r="C13" s="1" t="s">
        <v>242</v>
      </c>
      <c r="D13" s="5">
        <v>40480</v>
      </c>
      <c r="E13" s="5">
        <v>42980</v>
      </c>
      <c r="F13" s="5">
        <v>45780</v>
      </c>
      <c r="G13" s="5">
        <v>48780</v>
      </c>
      <c r="H13" s="20" t="s">
        <v>237</v>
      </c>
    </row>
    <row r="14" spans="1:8" x14ac:dyDescent="0.25">
      <c r="A14" s="2" t="s">
        <v>0</v>
      </c>
      <c r="C14" s="8" t="s">
        <v>16</v>
      </c>
      <c r="D14" s="7">
        <f>D8+D5</f>
        <v>-8461397</v>
      </c>
      <c r="E14" s="7">
        <f t="shared" ref="E14:F14" si="2">E8+E5</f>
        <v>-8475997</v>
      </c>
      <c r="F14" s="7">
        <f t="shared" si="2"/>
        <v>-8506797</v>
      </c>
      <c r="G14" s="7">
        <f>G8+G5</f>
        <v>-8533597</v>
      </c>
      <c r="H14" s="20"/>
    </row>
    <row r="15" spans="1:8" x14ac:dyDescent="0.25">
      <c r="A15" s="2" t="s">
        <v>1</v>
      </c>
      <c r="C15" s="6" t="s">
        <v>17</v>
      </c>
      <c r="D15" s="5"/>
      <c r="E15" s="5"/>
      <c r="F15" s="5"/>
      <c r="G15" s="5"/>
    </row>
    <row r="16" spans="1:8" x14ac:dyDescent="0.25">
      <c r="A16" s="2" t="s">
        <v>2</v>
      </c>
      <c r="C16" s="1" t="s">
        <v>18</v>
      </c>
      <c r="D16" s="7">
        <f>D17+D18+D19</f>
        <v>-297000</v>
      </c>
      <c r="E16" s="7">
        <f t="shared" ref="E16:G16" si="3">E17+E18+E19</f>
        <v>-303000</v>
      </c>
      <c r="F16" s="7">
        <f t="shared" si="3"/>
        <v>-310000</v>
      </c>
      <c r="G16" s="7">
        <f t="shared" si="3"/>
        <v>-310000</v>
      </c>
    </row>
    <row r="17" spans="1:8" x14ac:dyDescent="0.25">
      <c r="A17" s="2" t="s">
        <v>3</v>
      </c>
      <c r="C17" s="1" t="s">
        <v>13</v>
      </c>
      <c r="D17" s="5">
        <v>-214000</v>
      </c>
      <c r="E17" s="5">
        <v>-214000</v>
      </c>
      <c r="F17" s="5">
        <v>-214000</v>
      </c>
      <c r="G17" s="5">
        <v>-214000</v>
      </c>
    </row>
    <row r="18" spans="1:8" x14ac:dyDescent="0.25">
      <c r="A18" s="2" t="s">
        <v>3</v>
      </c>
      <c r="B18" s="1">
        <v>6</v>
      </c>
      <c r="C18" s="1" t="s">
        <v>240</v>
      </c>
      <c r="D18" s="5">
        <v>-70000</v>
      </c>
      <c r="E18" s="5">
        <v>-70000</v>
      </c>
      <c r="F18" s="5">
        <v>-70000</v>
      </c>
      <c r="G18" s="5">
        <v>-70000</v>
      </c>
      <c r="H18" s="16" t="s">
        <v>238</v>
      </c>
    </row>
    <row r="19" spans="1:8" x14ac:dyDescent="0.25">
      <c r="A19" s="2" t="s">
        <v>3</v>
      </c>
      <c r="B19" s="1">
        <v>7</v>
      </c>
      <c r="C19" s="1" t="s">
        <v>241</v>
      </c>
      <c r="D19" s="5">
        <v>-13000</v>
      </c>
      <c r="E19" s="5">
        <v>-19000</v>
      </c>
      <c r="F19" s="5">
        <v>-26000</v>
      </c>
      <c r="G19" s="5">
        <v>-26000</v>
      </c>
      <c r="H19" s="17" t="s">
        <v>239</v>
      </c>
    </row>
    <row r="20" spans="1:8" x14ac:dyDescent="0.25">
      <c r="A20" s="2" t="s">
        <v>2</v>
      </c>
      <c r="C20" s="9" t="s">
        <v>19</v>
      </c>
      <c r="D20" s="7">
        <f>D21+D22</f>
        <v>-9000</v>
      </c>
      <c r="E20" s="7">
        <f t="shared" ref="E20:F20" si="4">E21+E22</f>
        <v>-11000</v>
      </c>
      <c r="F20" s="7">
        <f t="shared" si="4"/>
        <v>-12000</v>
      </c>
      <c r="G20" s="7">
        <f>G21+G22</f>
        <v>-14000</v>
      </c>
    </row>
    <row r="21" spans="1:8" x14ac:dyDescent="0.25">
      <c r="A21" s="2" t="s">
        <v>3</v>
      </c>
      <c r="C21" s="1" t="s">
        <v>13</v>
      </c>
      <c r="D21" s="5">
        <v>-14000</v>
      </c>
      <c r="E21" s="5">
        <v>-14000</v>
      </c>
      <c r="F21" s="5">
        <v>-14000</v>
      </c>
      <c r="G21" s="5">
        <v>-14000</v>
      </c>
    </row>
    <row r="22" spans="1:8" x14ac:dyDescent="0.25">
      <c r="A22" s="2" t="s">
        <v>3</v>
      </c>
      <c r="B22" s="1">
        <v>8</v>
      </c>
      <c r="C22" s="1" t="s">
        <v>20</v>
      </c>
      <c r="D22" s="5">
        <v>5000</v>
      </c>
      <c r="E22" s="5">
        <v>3000</v>
      </c>
      <c r="F22" s="5">
        <v>2000</v>
      </c>
      <c r="G22" s="5">
        <v>0</v>
      </c>
      <c r="H22" s="22" t="s">
        <v>246</v>
      </c>
    </row>
    <row r="23" spans="1:8" x14ac:dyDescent="0.25">
      <c r="A23" s="2" t="s">
        <v>2</v>
      </c>
      <c r="C23" s="1" t="s">
        <v>21</v>
      </c>
      <c r="D23" s="7">
        <f>D24+D25</f>
        <v>-178621</v>
      </c>
      <c r="E23" s="7">
        <f t="shared" ref="E23:G23" si="5">E24+E25</f>
        <v>-149621</v>
      </c>
      <c r="F23" s="7">
        <f t="shared" si="5"/>
        <v>-140621</v>
      </c>
      <c r="G23" s="7">
        <f t="shared" si="5"/>
        <v>-139621</v>
      </c>
    </row>
    <row r="24" spans="1:8" x14ac:dyDescent="0.25">
      <c r="A24" s="2" t="s">
        <v>3</v>
      </c>
      <c r="C24" s="1" t="s">
        <v>13</v>
      </c>
      <c r="D24" s="5">
        <v>-217621</v>
      </c>
      <c r="E24" s="5">
        <v>-217621</v>
      </c>
      <c r="F24" s="5">
        <v>-217621</v>
      </c>
      <c r="G24" s="5">
        <v>-217621</v>
      </c>
    </row>
    <row r="25" spans="1:8" x14ac:dyDescent="0.25">
      <c r="A25" s="2" t="s">
        <v>3</v>
      </c>
      <c r="B25" s="1">
        <v>9</v>
      </c>
      <c r="C25" s="1" t="s">
        <v>22</v>
      </c>
      <c r="D25" s="5">
        <v>39000</v>
      </c>
      <c r="E25" s="5">
        <v>68000</v>
      </c>
      <c r="F25" s="5">
        <v>77000</v>
      </c>
      <c r="G25" s="5">
        <v>78000</v>
      </c>
      <c r="H25" s="19" t="s">
        <v>247</v>
      </c>
    </row>
    <row r="26" spans="1:8" x14ac:dyDescent="0.25">
      <c r="A26" s="2" t="s">
        <v>2</v>
      </c>
      <c r="C26" s="1" t="s">
        <v>23</v>
      </c>
      <c r="D26" s="7">
        <f>D27+D28</f>
        <v>-15800</v>
      </c>
      <c r="E26" s="7">
        <f t="shared" ref="E26:G26" si="6">E27+E28</f>
        <v>-16500</v>
      </c>
      <c r="F26" s="7">
        <f t="shared" si="6"/>
        <v>-17900</v>
      </c>
      <c r="G26" s="7">
        <f t="shared" si="6"/>
        <v>-18200</v>
      </c>
    </row>
    <row r="27" spans="1:8" x14ac:dyDescent="0.25">
      <c r="A27" s="2" t="s">
        <v>3</v>
      </c>
      <c r="C27" s="1" t="s">
        <v>13</v>
      </c>
      <c r="D27" s="5">
        <v>-24800</v>
      </c>
      <c r="E27" s="5">
        <v>-24800</v>
      </c>
      <c r="F27" s="5">
        <v>-24800</v>
      </c>
      <c r="G27" s="5">
        <v>-24800</v>
      </c>
    </row>
    <row r="28" spans="1:8" x14ac:dyDescent="0.25">
      <c r="A28" s="2" t="s">
        <v>3</v>
      </c>
      <c r="B28" s="1">
        <v>10</v>
      </c>
      <c r="C28" s="1" t="s">
        <v>24</v>
      </c>
      <c r="D28" s="5">
        <v>9000</v>
      </c>
      <c r="E28" s="5">
        <v>8300</v>
      </c>
      <c r="F28" s="5">
        <v>6900</v>
      </c>
      <c r="G28" s="5">
        <v>6600</v>
      </c>
      <c r="H28" s="19" t="s">
        <v>955</v>
      </c>
    </row>
    <row r="29" spans="1:8" x14ac:dyDescent="0.25">
      <c r="A29" s="2" t="s">
        <v>2</v>
      </c>
      <c r="C29" s="1" t="s">
        <v>25</v>
      </c>
      <c r="D29" s="7">
        <f>D30+D31</f>
        <v>-14000</v>
      </c>
      <c r="E29" s="7">
        <f t="shared" ref="E29:G29" si="7">E30+E31</f>
        <v>-14000</v>
      </c>
      <c r="F29" s="7">
        <f t="shared" si="7"/>
        <v>-14000</v>
      </c>
      <c r="G29" s="7">
        <f t="shared" si="7"/>
        <v>-14000</v>
      </c>
    </row>
    <row r="30" spans="1:8" x14ac:dyDescent="0.25">
      <c r="A30" s="2" t="s">
        <v>3</v>
      </c>
      <c r="C30" s="1" t="s">
        <v>13</v>
      </c>
      <c r="D30" s="5">
        <v>-15000</v>
      </c>
      <c r="E30" s="5">
        <v>-15000</v>
      </c>
      <c r="F30" s="5">
        <v>-15000</v>
      </c>
      <c r="G30" s="5">
        <v>-15000</v>
      </c>
    </row>
    <row r="31" spans="1:8" x14ac:dyDescent="0.25">
      <c r="A31" s="2" t="s">
        <v>3</v>
      </c>
      <c r="B31" s="1">
        <v>11</v>
      </c>
      <c r="C31" s="1" t="s">
        <v>249</v>
      </c>
      <c r="D31" s="5">
        <v>1000</v>
      </c>
      <c r="E31" s="5">
        <v>1000</v>
      </c>
      <c r="F31" s="5">
        <v>1000</v>
      </c>
      <c r="G31" s="5">
        <v>1000</v>
      </c>
      <c r="H31" s="56" t="s">
        <v>943</v>
      </c>
    </row>
    <row r="32" spans="1:8" x14ac:dyDescent="0.25">
      <c r="A32" s="2" t="s">
        <v>0</v>
      </c>
      <c r="C32" s="8" t="s">
        <v>26</v>
      </c>
      <c r="D32" s="7">
        <f>D16+D20+D23+D26+D29</f>
        <v>-514421</v>
      </c>
      <c r="E32" s="7">
        <f t="shared" ref="E32:G32" si="8">E16+E20+E23+E26+E29</f>
        <v>-494121</v>
      </c>
      <c r="F32" s="7">
        <f t="shared" si="8"/>
        <v>-494521</v>
      </c>
      <c r="G32" s="7">
        <f t="shared" si="8"/>
        <v>-495821</v>
      </c>
    </row>
    <row r="33" spans="1:8" x14ac:dyDescent="0.25">
      <c r="A33" s="2" t="s">
        <v>1</v>
      </c>
      <c r="C33" s="23" t="s">
        <v>27</v>
      </c>
      <c r="D33" s="7"/>
      <c r="E33" s="7"/>
      <c r="F33" s="7"/>
      <c r="G33" s="7"/>
    </row>
    <row r="34" spans="1:8" x14ac:dyDescent="0.25">
      <c r="A34" s="2" t="s">
        <v>2</v>
      </c>
      <c r="C34" s="1" t="s">
        <v>27</v>
      </c>
      <c r="D34" s="7">
        <f>SUM(D35:D49)</f>
        <v>-79100</v>
      </c>
      <c r="E34" s="7">
        <f t="shared" ref="E34:G34" si="9">SUM(E35:E49)</f>
        <v>5501</v>
      </c>
      <c r="F34" s="7">
        <f t="shared" si="9"/>
        <v>12201</v>
      </c>
      <c r="G34" s="7">
        <f t="shared" si="9"/>
        <v>12201</v>
      </c>
    </row>
    <row r="35" spans="1:8" x14ac:dyDescent="0.25">
      <c r="A35" s="2" t="s">
        <v>3</v>
      </c>
      <c r="C35" s="1" t="s">
        <v>13</v>
      </c>
      <c r="D35" s="5">
        <v>-143437</v>
      </c>
      <c r="E35" s="5">
        <v>-143437</v>
      </c>
      <c r="F35" s="5">
        <v>-143437</v>
      </c>
      <c r="G35" s="5">
        <v>-143437</v>
      </c>
    </row>
    <row r="36" spans="1:8" x14ac:dyDescent="0.25">
      <c r="A36" s="2" t="s">
        <v>3</v>
      </c>
      <c r="B36" s="1">
        <v>12</v>
      </c>
      <c r="C36" s="1" t="s">
        <v>250</v>
      </c>
      <c r="D36" s="5">
        <v>70000</v>
      </c>
      <c r="E36" s="5">
        <v>70000</v>
      </c>
      <c r="F36" s="5">
        <v>70000</v>
      </c>
      <c r="G36" s="5">
        <v>70000</v>
      </c>
      <c r="H36" s="58" t="s">
        <v>952</v>
      </c>
    </row>
    <row r="37" spans="1:8" x14ac:dyDescent="0.25">
      <c r="A37" s="2" t="s">
        <v>3</v>
      </c>
      <c r="B37" s="1">
        <v>13</v>
      </c>
      <c r="C37" s="1" t="s">
        <v>28</v>
      </c>
      <c r="D37" s="5">
        <v>31670</v>
      </c>
      <c r="E37" s="5">
        <v>31670</v>
      </c>
      <c r="F37" s="5">
        <v>31670</v>
      </c>
      <c r="G37" s="5">
        <v>31670</v>
      </c>
      <c r="H37" s="1" t="s">
        <v>261</v>
      </c>
    </row>
    <row r="38" spans="1:8" x14ac:dyDescent="0.25">
      <c r="A38" s="2" t="s">
        <v>3</v>
      </c>
      <c r="B38" s="1">
        <v>14</v>
      </c>
      <c r="C38" s="1" t="s">
        <v>251</v>
      </c>
      <c r="D38" s="5">
        <v>20650</v>
      </c>
      <c r="E38" s="5">
        <v>20650</v>
      </c>
      <c r="F38" s="5">
        <v>20650</v>
      </c>
      <c r="G38" s="5">
        <v>20650</v>
      </c>
      <c r="H38" s="1" t="s">
        <v>262</v>
      </c>
    </row>
    <row r="39" spans="1:8" x14ac:dyDescent="0.25">
      <c r="A39" s="2" t="s">
        <v>3</v>
      </c>
      <c r="B39" s="1">
        <v>15</v>
      </c>
      <c r="C39" s="1" t="s">
        <v>252</v>
      </c>
      <c r="D39" s="5">
        <v>860</v>
      </c>
      <c r="E39" s="5">
        <v>860</v>
      </c>
      <c r="F39" s="5">
        <v>860</v>
      </c>
      <c r="G39" s="5">
        <v>860</v>
      </c>
      <c r="H39" s="1" t="s">
        <v>263</v>
      </c>
    </row>
    <row r="40" spans="1:8" x14ac:dyDescent="0.25">
      <c r="A40" s="2" t="s">
        <v>3</v>
      </c>
      <c r="B40" s="1">
        <v>16</v>
      </c>
      <c r="C40" s="1" t="s">
        <v>29</v>
      </c>
      <c r="D40" s="5">
        <v>-1000</v>
      </c>
      <c r="E40" s="5">
        <v>4000</v>
      </c>
      <c r="F40" s="5">
        <v>4000</v>
      </c>
      <c r="G40" s="5">
        <v>4000</v>
      </c>
      <c r="H40" s="1" t="s">
        <v>264</v>
      </c>
    </row>
    <row r="41" spans="1:8" x14ac:dyDescent="0.25">
      <c r="A41" s="2" t="s">
        <v>3</v>
      </c>
      <c r="B41" s="1">
        <v>17</v>
      </c>
      <c r="C41" s="1" t="s">
        <v>253</v>
      </c>
      <c r="D41" s="5">
        <v>6400</v>
      </c>
      <c r="E41" s="5">
        <v>6400</v>
      </c>
      <c r="F41" s="5">
        <v>6400</v>
      </c>
      <c r="G41" s="5">
        <v>6400</v>
      </c>
      <c r="H41" s="1" t="s">
        <v>265</v>
      </c>
    </row>
    <row r="42" spans="1:8" x14ac:dyDescent="0.25">
      <c r="A42" s="2" t="s">
        <v>3</v>
      </c>
      <c r="B42" s="1">
        <v>18</v>
      </c>
      <c r="C42" s="1" t="s">
        <v>254</v>
      </c>
      <c r="D42" s="5">
        <v>2300</v>
      </c>
      <c r="E42" s="5" t="s">
        <v>260</v>
      </c>
      <c r="F42" s="5">
        <v>5000</v>
      </c>
      <c r="G42" s="5">
        <v>5000</v>
      </c>
      <c r="H42" s="57" t="s">
        <v>953</v>
      </c>
    </row>
    <row r="43" spans="1:8" x14ac:dyDescent="0.25">
      <c r="A43" s="2" t="s">
        <v>3</v>
      </c>
      <c r="B43" s="1">
        <v>19</v>
      </c>
      <c r="C43" s="1" t="s">
        <v>255</v>
      </c>
      <c r="D43" s="5">
        <v>-300</v>
      </c>
      <c r="E43" s="5">
        <v>600</v>
      </c>
      <c r="F43" s="5">
        <v>2300</v>
      </c>
      <c r="G43" s="5">
        <v>2300</v>
      </c>
      <c r="H43" s="1" t="s">
        <v>266</v>
      </c>
    </row>
    <row r="44" spans="1:8" x14ac:dyDescent="0.25">
      <c r="A44" s="2" t="s">
        <v>3</v>
      </c>
      <c r="B44" s="1">
        <v>20</v>
      </c>
      <c r="C44" s="1" t="s">
        <v>256</v>
      </c>
      <c r="D44" s="5">
        <v>-80000</v>
      </c>
      <c r="E44" s="5">
        <v>0</v>
      </c>
      <c r="F44" s="5">
        <v>0</v>
      </c>
      <c r="G44" s="5">
        <v>0</v>
      </c>
      <c r="H44" s="1" t="s">
        <v>267</v>
      </c>
    </row>
    <row r="45" spans="1:8" x14ac:dyDescent="0.25">
      <c r="A45" s="2" t="s">
        <v>3</v>
      </c>
      <c r="B45" s="1">
        <v>21</v>
      </c>
      <c r="C45" s="1" t="s">
        <v>257</v>
      </c>
      <c r="D45" s="5">
        <v>-24470</v>
      </c>
      <c r="E45" s="5">
        <v>-24470</v>
      </c>
      <c r="F45" s="5">
        <v>-24470</v>
      </c>
      <c r="G45" s="5">
        <v>-24470</v>
      </c>
      <c r="H45" s="1" t="s">
        <v>268</v>
      </c>
    </row>
    <row r="46" spans="1:8" x14ac:dyDescent="0.25">
      <c r="A46" s="2" t="s">
        <v>3</v>
      </c>
      <c r="B46" s="1">
        <v>22</v>
      </c>
      <c r="C46" s="1" t="s">
        <v>930</v>
      </c>
      <c r="D46" s="5">
        <v>100</v>
      </c>
      <c r="E46" s="5">
        <v>1100</v>
      </c>
      <c r="F46" s="5">
        <v>1100</v>
      </c>
      <c r="G46" s="5">
        <v>1100</v>
      </c>
      <c r="H46" s="1" t="s">
        <v>931</v>
      </c>
    </row>
    <row r="47" spans="1:8" x14ac:dyDescent="0.25">
      <c r="A47" s="2" t="s">
        <v>3</v>
      </c>
      <c r="B47" s="1">
        <v>23</v>
      </c>
      <c r="C47" s="1" t="s">
        <v>258</v>
      </c>
      <c r="D47" s="5">
        <v>6500</v>
      </c>
      <c r="E47" s="5">
        <v>6500</v>
      </c>
      <c r="F47" s="5">
        <v>6500</v>
      </c>
      <c r="G47" s="5">
        <v>6500</v>
      </c>
      <c r="H47" s="1" t="s">
        <v>269</v>
      </c>
    </row>
    <row r="48" spans="1:8" x14ac:dyDescent="0.25">
      <c r="A48" s="2" t="s">
        <v>3</v>
      </c>
      <c r="B48" s="1">
        <v>24</v>
      </c>
      <c r="C48" s="1" t="s">
        <v>259</v>
      </c>
      <c r="D48" s="5">
        <v>-2000</v>
      </c>
      <c r="E48" s="5">
        <v>-2000</v>
      </c>
      <c r="F48" s="5">
        <v>-2000</v>
      </c>
      <c r="G48" s="5">
        <v>-2000</v>
      </c>
      <c r="H48" s="1" t="s">
        <v>944</v>
      </c>
    </row>
    <row r="49" spans="1:8" x14ac:dyDescent="0.25">
      <c r="A49" s="2" t="s">
        <v>3</v>
      </c>
      <c r="B49" s="1">
        <v>25</v>
      </c>
      <c r="C49" s="1" t="s">
        <v>932</v>
      </c>
      <c r="D49" s="5">
        <v>33627</v>
      </c>
      <c r="E49" s="5">
        <v>33628</v>
      </c>
      <c r="F49" s="5">
        <v>33628</v>
      </c>
      <c r="G49" s="5">
        <v>33628</v>
      </c>
      <c r="H49" s="11" t="s">
        <v>945</v>
      </c>
    </row>
    <row r="50" spans="1:8" x14ac:dyDescent="0.25">
      <c r="A50" s="2" t="s">
        <v>0</v>
      </c>
      <c r="C50" s="8" t="s">
        <v>30</v>
      </c>
      <c r="D50" s="7">
        <f>D34</f>
        <v>-79100</v>
      </c>
      <c r="E50" s="7">
        <f t="shared" ref="E50:G50" si="10">E34</f>
        <v>5501</v>
      </c>
      <c r="F50" s="7">
        <f t="shared" si="10"/>
        <v>12201</v>
      </c>
      <c r="G50" s="7">
        <f t="shared" si="10"/>
        <v>12201</v>
      </c>
    </row>
    <row r="51" spans="1:8" x14ac:dyDescent="0.25">
      <c r="A51" s="2" t="s">
        <v>1</v>
      </c>
      <c r="C51" s="6" t="s">
        <v>31</v>
      </c>
      <c r="D51" s="7"/>
      <c r="E51" s="7"/>
      <c r="F51" s="7"/>
      <c r="G51" s="7"/>
    </row>
    <row r="52" spans="1:8" x14ac:dyDescent="0.25">
      <c r="A52" s="2" t="s">
        <v>2</v>
      </c>
      <c r="C52" s="1" t="s">
        <v>31</v>
      </c>
      <c r="D52" s="7">
        <f>SUM(D53:D57)</f>
        <v>224672</v>
      </c>
      <c r="E52" s="7">
        <f t="shared" ref="E52:G52" si="11">SUM(E53:E57)</f>
        <v>302595</v>
      </c>
      <c r="F52" s="7">
        <f t="shared" si="11"/>
        <v>328916</v>
      </c>
      <c r="G52" s="7">
        <f t="shared" si="11"/>
        <v>326719</v>
      </c>
    </row>
    <row r="53" spans="1:8" x14ac:dyDescent="0.25">
      <c r="A53" s="2" t="s">
        <v>3</v>
      </c>
      <c r="C53" s="1" t="s">
        <v>13</v>
      </c>
      <c r="D53" s="5">
        <v>259334</v>
      </c>
      <c r="E53" s="5">
        <v>259334</v>
      </c>
      <c r="F53" s="5">
        <v>259334</v>
      </c>
      <c r="G53" s="5">
        <v>259334</v>
      </c>
    </row>
    <row r="54" spans="1:8" x14ac:dyDescent="0.25">
      <c r="A54" s="2" t="s">
        <v>3</v>
      </c>
      <c r="B54" s="1">
        <v>26</v>
      </c>
      <c r="C54" s="1" t="s">
        <v>271</v>
      </c>
      <c r="D54" s="5">
        <v>-3692</v>
      </c>
      <c r="E54" s="5">
        <v>74931</v>
      </c>
      <c r="F54" s="5">
        <v>106252</v>
      </c>
      <c r="G54" s="5">
        <v>104055</v>
      </c>
      <c r="H54" s="1" t="s">
        <v>32</v>
      </c>
    </row>
    <row r="55" spans="1:8" x14ac:dyDescent="0.25">
      <c r="A55" s="2" t="s">
        <v>3</v>
      </c>
      <c r="B55" s="1">
        <v>27</v>
      </c>
      <c r="C55" s="1" t="s">
        <v>950</v>
      </c>
      <c r="D55" s="5">
        <v>-31670</v>
      </c>
      <c r="E55" s="5">
        <v>-31670</v>
      </c>
      <c r="F55" s="5">
        <v>-31670</v>
      </c>
      <c r="G55" s="5">
        <v>-31670</v>
      </c>
      <c r="H55" s="57" t="s">
        <v>951</v>
      </c>
    </row>
    <row r="56" spans="1:8" x14ac:dyDescent="0.25">
      <c r="A56" s="2" t="s">
        <v>3</v>
      </c>
      <c r="B56" s="1">
        <v>28</v>
      </c>
      <c r="C56" s="1" t="s">
        <v>272</v>
      </c>
      <c r="D56" s="5">
        <v>-2300</v>
      </c>
      <c r="E56" s="5" t="s">
        <v>260</v>
      </c>
      <c r="F56" s="5">
        <v>-5000</v>
      </c>
      <c r="G56" s="5">
        <v>-5000</v>
      </c>
      <c r="H56" s="57" t="s">
        <v>954</v>
      </c>
    </row>
    <row r="57" spans="1:8" x14ac:dyDescent="0.25">
      <c r="A57" s="2" t="s">
        <v>3</v>
      </c>
      <c r="B57" s="1">
        <v>29</v>
      </c>
      <c r="C57" s="1" t="s">
        <v>273</v>
      </c>
      <c r="D57" s="5">
        <v>3000</v>
      </c>
      <c r="E57" s="5" t="s">
        <v>260</v>
      </c>
      <c r="F57" s="5" t="s">
        <v>270</v>
      </c>
      <c r="G57" s="5" t="s">
        <v>248</v>
      </c>
      <c r="H57" s="1" t="s">
        <v>274</v>
      </c>
    </row>
    <row r="58" spans="1:8" x14ac:dyDescent="0.25">
      <c r="A58" s="2" t="s">
        <v>0</v>
      </c>
      <c r="C58" s="8" t="s">
        <v>33</v>
      </c>
      <c r="D58" s="7">
        <f>D52</f>
        <v>224672</v>
      </c>
      <c r="E58" s="7">
        <f t="shared" ref="E58:G58" si="12">E52</f>
        <v>302595</v>
      </c>
      <c r="F58" s="7">
        <f t="shared" si="12"/>
        <v>328916</v>
      </c>
      <c r="G58" s="7">
        <f t="shared" si="12"/>
        <v>326719</v>
      </c>
    </row>
    <row r="59" spans="1:8" x14ac:dyDescent="0.25">
      <c r="A59" s="2" t="s">
        <v>1</v>
      </c>
      <c r="C59" s="6" t="s">
        <v>34</v>
      </c>
      <c r="D59" s="7"/>
      <c r="E59" s="7"/>
      <c r="F59" s="7"/>
      <c r="G59" s="7"/>
    </row>
    <row r="60" spans="1:8" x14ac:dyDescent="0.25">
      <c r="A60" s="2" t="s">
        <v>2</v>
      </c>
      <c r="C60" s="9" t="s">
        <v>34</v>
      </c>
      <c r="D60" s="7">
        <f>SUM(D61:D75)</f>
        <v>58260</v>
      </c>
      <c r="E60" s="7">
        <f t="shared" ref="E60:G60" si="13">SUM(E61:E75)</f>
        <v>78515</v>
      </c>
      <c r="F60" s="7">
        <f t="shared" si="13"/>
        <v>93677</v>
      </c>
      <c r="G60" s="7">
        <f t="shared" si="13"/>
        <v>90716</v>
      </c>
    </row>
    <row r="61" spans="1:8" x14ac:dyDescent="0.25">
      <c r="A61" s="2" t="s">
        <v>3</v>
      </c>
      <c r="C61" s="21" t="s">
        <v>13</v>
      </c>
      <c r="D61" s="5">
        <v>14117</v>
      </c>
      <c r="E61" s="5">
        <v>14117</v>
      </c>
      <c r="F61" s="5">
        <v>14117</v>
      </c>
      <c r="G61" s="5">
        <v>14117</v>
      </c>
    </row>
    <row r="62" spans="1:8" x14ac:dyDescent="0.25">
      <c r="A62" s="2" t="s">
        <v>3</v>
      </c>
      <c r="B62" s="1">
        <v>30</v>
      </c>
      <c r="C62" s="21" t="s">
        <v>35</v>
      </c>
      <c r="D62" s="5">
        <v>-13550</v>
      </c>
      <c r="E62" s="5">
        <v>-23000</v>
      </c>
      <c r="F62" s="5">
        <v>-27200</v>
      </c>
      <c r="G62" s="5">
        <v>-32400</v>
      </c>
      <c r="H62" s="1" t="s">
        <v>960</v>
      </c>
    </row>
    <row r="63" spans="1:8" x14ac:dyDescent="0.25">
      <c r="A63" s="2" t="s">
        <v>3</v>
      </c>
      <c r="B63" s="1">
        <v>31</v>
      </c>
      <c r="C63" s="21" t="s">
        <v>275</v>
      </c>
      <c r="D63" s="5">
        <v>7000</v>
      </c>
      <c r="E63" s="5">
        <v>8500</v>
      </c>
      <c r="F63" s="5">
        <v>10500</v>
      </c>
      <c r="G63" s="5">
        <v>12500</v>
      </c>
      <c r="H63" s="1" t="s">
        <v>280</v>
      </c>
    </row>
    <row r="64" spans="1:8" x14ac:dyDescent="0.25">
      <c r="A64" s="2" t="s">
        <v>3</v>
      </c>
      <c r="B64" s="1">
        <v>32</v>
      </c>
      <c r="C64" s="21" t="s">
        <v>276</v>
      </c>
      <c r="D64" s="5">
        <v>15750</v>
      </c>
      <c r="E64" s="5">
        <v>20450</v>
      </c>
      <c r="F64" s="5">
        <v>25550</v>
      </c>
      <c r="G64" s="5">
        <v>30550</v>
      </c>
      <c r="H64" s="1" t="s">
        <v>946</v>
      </c>
    </row>
    <row r="65" spans="1:8" x14ac:dyDescent="0.25">
      <c r="A65" s="2" t="s">
        <v>3</v>
      </c>
      <c r="B65" s="1">
        <v>33</v>
      </c>
      <c r="C65" s="21" t="s">
        <v>277</v>
      </c>
      <c r="D65" s="5">
        <v>1100</v>
      </c>
      <c r="E65" s="5">
        <v>1050</v>
      </c>
      <c r="F65" s="5">
        <v>950</v>
      </c>
      <c r="G65" s="5">
        <v>900</v>
      </c>
      <c r="H65" s="1" t="s">
        <v>281</v>
      </c>
    </row>
    <row r="66" spans="1:8" x14ac:dyDescent="0.25">
      <c r="A66" s="2" t="s">
        <v>3</v>
      </c>
      <c r="B66" s="1">
        <v>34</v>
      </c>
      <c r="C66" s="21" t="s">
        <v>37</v>
      </c>
      <c r="D66" s="5">
        <v>15800</v>
      </c>
      <c r="E66" s="5">
        <v>15300</v>
      </c>
      <c r="F66" s="5">
        <v>13500</v>
      </c>
      <c r="G66" s="5">
        <v>13500</v>
      </c>
      <c r="H66" s="1" t="s">
        <v>902</v>
      </c>
    </row>
    <row r="67" spans="1:8" x14ac:dyDescent="0.25">
      <c r="A67" s="2" t="s">
        <v>3</v>
      </c>
      <c r="B67" s="1">
        <v>35</v>
      </c>
      <c r="C67" s="21" t="s">
        <v>38</v>
      </c>
      <c r="D67" s="5">
        <v>10250</v>
      </c>
      <c r="E67" s="5">
        <v>5200</v>
      </c>
      <c r="F67" s="5">
        <v>-3450</v>
      </c>
      <c r="G67" s="5">
        <v>-10250</v>
      </c>
      <c r="H67" s="15" t="s">
        <v>959</v>
      </c>
    </row>
    <row r="68" spans="1:8" x14ac:dyDescent="0.25">
      <c r="A68" s="2" t="s">
        <v>3</v>
      </c>
      <c r="B68" s="1">
        <v>36</v>
      </c>
      <c r="C68" s="21" t="s">
        <v>39</v>
      </c>
      <c r="D68" s="5">
        <v>17950</v>
      </c>
      <c r="E68" s="5">
        <v>16200</v>
      </c>
      <c r="F68" s="5">
        <v>12100</v>
      </c>
      <c r="G68" s="5">
        <v>11900</v>
      </c>
    </row>
    <row r="69" spans="1:8" x14ac:dyDescent="0.25">
      <c r="A69" s="2" t="s">
        <v>3</v>
      </c>
      <c r="B69" s="1">
        <v>37</v>
      </c>
      <c r="C69" s="21" t="s">
        <v>40</v>
      </c>
      <c r="D69" s="5">
        <v>-31062</v>
      </c>
      <c r="E69" s="5">
        <v>-25534</v>
      </c>
      <c r="F69" s="5">
        <v>1728</v>
      </c>
      <c r="G69" s="5">
        <v>20455</v>
      </c>
    </row>
    <row r="70" spans="1:8" x14ac:dyDescent="0.25">
      <c r="A70" s="2" t="s">
        <v>3</v>
      </c>
      <c r="B70" s="1">
        <v>38</v>
      </c>
      <c r="C70" s="21" t="s">
        <v>41</v>
      </c>
      <c r="D70" s="5">
        <v>-5035</v>
      </c>
      <c r="E70" s="5">
        <v>26985</v>
      </c>
      <c r="F70" s="5">
        <v>30624</v>
      </c>
      <c r="G70" s="5">
        <v>17616</v>
      </c>
      <c r="H70" s="1" t="s">
        <v>964</v>
      </c>
    </row>
    <row r="71" spans="1:8" x14ac:dyDescent="0.25">
      <c r="A71" s="2" t="s">
        <v>3</v>
      </c>
      <c r="B71" s="1">
        <v>39</v>
      </c>
      <c r="C71" s="21" t="s">
        <v>43</v>
      </c>
      <c r="D71" s="5">
        <v>12190</v>
      </c>
      <c r="E71" s="5">
        <v>7897</v>
      </c>
      <c r="F71" s="5">
        <v>4258</v>
      </c>
      <c r="G71" s="5">
        <v>1128</v>
      </c>
      <c r="H71" s="1" t="s">
        <v>282</v>
      </c>
    </row>
    <row r="72" spans="1:8" x14ac:dyDescent="0.25">
      <c r="A72" s="2" t="s">
        <v>3</v>
      </c>
      <c r="B72" s="1">
        <v>40</v>
      </c>
      <c r="C72" s="21" t="s">
        <v>42</v>
      </c>
      <c r="D72" s="5">
        <v>3000</v>
      </c>
      <c r="E72" s="5">
        <v>700</v>
      </c>
      <c r="F72" s="5">
        <v>500</v>
      </c>
      <c r="G72" s="5">
        <v>300</v>
      </c>
      <c r="H72" s="1" t="s">
        <v>961</v>
      </c>
    </row>
    <row r="73" spans="1:8" x14ac:dyDescent="0.25">
      <c r="A73" s="2" t="s">
        <v>3</v>
      </c>
      <c r="B73" s="1">
        <v>41</v>
      </c>
      <c r="C73" s="21" t="s">
        <v>36</v>
      </c>
      <c r="D73" s="5">
        <v>-1000</v>
      </c>
      <c r="E73" s="5">
        <v>-1000</v>
      </c>
      <c r="F73" s="5">
        <v>-1000</v>
      </c>
      <c r="G73" s="5">
        <v>-1000</v>
      </c>
      <c r="H73" s="1" t="s">
        <v>962</v>
      </c>
    </row>
    <row r="74" spans="1:8" x14ac:dyDescent="0.25">
      <c r="A74" s="2" t="s">
        <v>3</v>
      </c>
      <c r="B74" s="1">
        <v>42</v>
      </c>
      <c r="C74" s="21" t="s">
        <v>278</v>
      </c>
      <c r="D74" s="5">
        <v>11750</v>
      </c>
      <c r="E74" s="5">
        <v>11650</v>
      </c>
      <c r="F74" s="5">
        <v>11500</v>
      </c>
      <c r="G74" s="5">
        <v>11400</v>
      </c>
      <c r="H74" s="1" t="s">
        <v>283</v>
      </c>
    </row>
    <row r="75" spans="1:8" x14ac:dyDescent="0.25">
      <c r="A75" s="2" t="s">
        <v>3</v>
      </c>
      <c r="B75" s="1">
        <v>43</v>
      </c>
      <c r="C75" s="21" t="s">
        <v>279</v>
      </c>
      <c r="D75" s="5" t="s">
        <v>260</v>
      </c>
      <c r="E75" s="5" t="s">
        <v>260</v>
      </c>
      <c r="F75" s="5" t="s">
        <v>270</v>
      </c>
      <c r="G75" s="5" t="s">
        <v>248</v>
      </c>
      <c r="H75" s="1" t="s">
        <v>963</v>
      </c>
    </row>
    <row r="76" spans="1:8" x14ac:dyDescent="0.25">
      <c r="A76" s="2" t="s">
        <v>0</v>
      </c>
      <c r="C76" s="8" t="s">
        <v>44</v>
      </c>
      <c r="D76" s="7">
        <f>D60</f>
        <v>58260</v>
      </c>
      <c r="E76" s="7">
        <f t="shared" ref="E76:G76" si="14">E60</f>
        <v>78515</v>
      </c>
      <c r="F76" s="7">
        <f t="shared" si="14"/>
        <v>93677</v>
      </c>
      <c r="G76" s="7">
        <f t="shared" si="14"/>
        <v>90716</v>
      </c>
    </row>
    <row r="77" spans="1:8" x14ac:dyDescent="0.25">
      <c r="A77" s="2" t="s">
        <v>1</v>
      </c>
      <c r="C77" s="6" t="s">
        <v>45</v>
      </c>
      <c r="D77" s="5"/>
      <c r="E77" s="5"/>
      <c r="F77" s="5"/>
      <c r="G77" s="5"/>
    </row>
    <row r="78" spans="1:8" x14ac:dyDescent="0.25">
      <c r="A78" s="2" t="s">
        <v>2</v>
      </c>
      <c r="C78" s="9" t="s">
        <v>46</v>
      </c>
      <c r="D78" s="7">
        <f>SUM(D79:D86)</f>
        <v>46127</v>
      </c>
      <c r="E78" s="7">
        <f t="shared" ref="E78:G78" si="15">SUM(E79:E86)</f>
        <v>46455</v>
      </c>
      <c r="F78" s="7">
        <f t="shared" si="15"/>
        <v>46605</v>
      </c>
      <c r="G78" s="7">
        <f t="shared" si="15"/>
        <v>46605</v>
      </c>
    </row>
    <row r="79" spans="1:8" x14ac:dyDescent="0.25">
      <c r="A79" s="2" t="s">
        <v>3</v>
      </c>
      <c r="C79" s="1" t="s">
        <v>13</v>
      </c>
      <c r="D79" s="5">
        <v>47417</v>
      </c>
      <c r="E79" s="5">
        <v>47417</v>
      </c>
      <c r="F79" s="5">
        <v>47417</v>
      </c>
      <c r="G79" s="5">
        <v>47417</v>
      </c>
    </row>
    <row r="80" spans="1:8" x14ac:dyDescent="0.25">
      <c r="A80" s="2" t="s">
        <v>3</v>
      </c>
      <c r="B80" s="1">
        <v>44</v>
      </c>
      <c r="C80" s="1" t="s">
        <v>284</v>
      </c>
      <c r="D80" s="5">
        <v>-800</v>
      </c>
      <c r="E80" s="5">
        <v>-800</v>
      </c>
      <c r="F80" s="5">
        <v>-800</v>
      </c>
      <c r="G80" s="5">
        <v>-800</v>
      </c>
      <c r="H80" s="1" t="s">
        <v>290</v>
      </c>
    </row>
    <row r="81" spans="1:8" x14ac:dyDescent="0.25">
      <c r="A81" s="2" t="s">
        <v>3</v>
      </c>
      <c r="B81" s="1">
        <v>45</v>
      </c>
      <c r="C81" s="1" t="s">
        <v>285</v>
      </c>
      <c r="D81" s="5">
        <v>-600</v>
      </c>
      <c r="E81" s="5">
        <v>-600</v>
      </c>
      <c r="F81" s="5">
        <v>-600</v>
      </c>
      <c r="G81" s="5">
        <v>-600</v>
      </c>
      <c r="H81" s="1" t="s">
        <v>291</v>
      </c>
    </row>
    <row r="82" spans="1:8" x14ac:dyDescent="0.25">
      <c r="A82" s="2" t="s">
        <v>3</v>
      </c>
      <c r="B82" s="1">
        <v>46</v>
      </c>
      <c r="C82" s="1" t="s">
        <v>47</v>
      </c>
      <c r="D82" s="5">
        <v>-500</v>
      </c>
      <c r="E82" s="5">
        <v>-500</v>
      </c>
      <c r="F82" s="5">
        <v>-500</v>
      </c>
      <c r="G82" s="5">
        <v>-500</v>
      </c>
      <c r="H82" s="1" t="s">
        <v>292</v>
      </c>
    </row>
    <row r="83" spans="1:8" x14ac:dyDescent="0.25">
      <c r="A83" s="2" t="s">
        <v>3</v>
      </c>
      <c r="B83" s="1">
        <v>47</v>
      </c>
      <c r="C83" s="1" t="s">
        <v>286</v>
      </c>
      <c r="D83" s="5">
        <v>150</v>
      </c>
      <c r="E83" s="5" t="s">
        <v>260</v>
      </c>
      <c r="F83" s="5">
        <v>150</v>
      </c>
      <c r="G83" s="5">
        <v>150</v>
      </c>
      <c r="H83" s="1" t="s">
        <v>293</v>
      </c>
    </row>
    <row r="84" spans="1:8" x14ac:dyDescent="0.25">
      <c r="A84" s="2" t="s">
        <v>3</v>
      </c>
      <c r="B84" s="1">
        <v>48</v>
      </c>
      <c r="C84" s="1" t="s">
        <v>287</v>
      </c>
      <c r="D84" s="5" t="s">
        <v>260</v>
      </c>
      <c r="E84" s="5">
        <v>478</v>
      </c>
      <c r="F84" s="5">
        <v>478</v>
      </c>
      <c r="G84" s="5">
        <v>478</v>
      </c>
      <c r="H84" s="1" t="s">
        <v>294</v>
      </c>
    </row>
    <row r="85" spans="1:8" x14ac:dyDescent="0.25">
      <c r="A85" s="2" t="s">
        <v>3</v>
      </c>
      <c r="B85" s="1">
        <v>49</v>
      </c>
      <c r="C85" s="1" t="s">
        <v>288</v>
      </c>
      <c r="D85" s="5">
        <v>2300</v>
      </c>
      <c r="E85" s="5">
        <v>2300</v>
      </c>
      <c r="F85" s="5">
        <v>2300</v>
      </c>
      <c r="G85" s="5">
        <v>2300</v>
      </c>
      <c r="H85" s="11" t="s">
        <v>295</v>
      </c>
    </row>
    <row r="86" spans="1:8" x14ac:dyDescent="0.25">
      <c r="A86" s="2" t="s">
        <v>3</v>
      </c>
      <c r="B86" s="1">
        <v>50</v>
      </c>
      <c r="C86" s="1" t="s">
        <v>289</v>
      </c>
      <c r="D86" s="5">
        <v>-1840</v>
      </c>
      <c r="E86" s="5">
        <v>-1840</v>
      </c>
      <c r="F86" s="5">
        <v>-1840</v>
      </c>
      <c r="G86" s="5">
        <v>-1840</v>
      </c>
      <c r="H86" s="1" t="s">
        <v>956</v>
      </c>
    </row>
    <row r="87" spans="1:8" x14ac:dyDescent="0.25">
      <c r="A87" s="2" t="s">
        <v>2</v>
      </c>
      <c r="C87" s="1" t="s">
        <v>48</v>
      </c>
      <c r="D87" s="7">
        <f>SUM(D88:D89)</f>
        <v>3700</v>
      </c>
      <c r="E87" s="7">
        <f t="shared" ref="E87:G87" si="16">SUM(E88:E89)</f>
        <v>3700</v>
      </c>
      <c r="F87" s="7">
        <f t="shared" si="16"/>
        <v>3700</v>
      </c>
      <c r="G87" s="7">
        <f t="shared" si="16"/>
        <v>3700</v>
      </c>
    </row>
    <row r="88" spans="1:8" x14ac:dyDescent="0.25">
      <c r="A88" s="2" t="s">
        <v>3</v>
      </c>
      <c r="C88" s="1" t="s">
        <v>13</v>
      </c>
      <c r="D88" s="5">
        <v>5200</v>
      </c>
      <c r="E88" s="5">
        <v>5200</v>
      </c>
      <c r="F88" s="5">
        <v>5200</v>
      </c>
      <c r="G88" s="5">
        <v>5200</v>
      </c>
    </row>
    <row r="89" spans="1:8" x14ac:dyDescent="0.25">
      <c r="A89" s="2" t="s">
        <v>3</v>
      </c>
      <c r="B89" s="1">
        <v>51</v>
      </c>
      <c r="C89" s="1" t="s">
        <v>297</v>
      </c>
      <c r="D89" s="5">
        <v>-1500</v>
      </c>
      <c r="E89" s="5">
        <v>-1500</v>
      </c>
      <c r="F89" s="5">
        <v>-1500</v>
      </c>
      <c r="G89" s="5">
        <v>-1500</v>
      </c>
      <c r="H89" s="24" t="s">
        <v>296</v>
      </c>
    </row>
    <row r="90" spans="1:8" x14ac:dyDescent="0.25">
      <c r="A90" s="2" t="s">
        <v>2</v>
      </c>
      <c r="C90" s="9" t="s">
        <v>49</v>
      </c>
      <c r="D90" s="7">
        <f>D91</f>
        <v>7160</v>
      </c>
      <c r="E90" s="7">
        <v>0</v>
      </c>
      <c r="F90" s="7">
        <f t="shared" ref="F90" si="17">F91</f>
        <v>7160</v>
      </c>
      <c r="G90" s="7">
        <v>0</v>
      </c>
    </row>
    <row r="91" spans="1:8" x14ac:dyDescent="0.25">
      <c r="A91" s="2" t="s">
        <v>3</v>
      </c>
      <c r="B91" s="1">
        <v>52</v>
      </c>
      <c r="C91" s="1" t="s">
        <v>49</v>
      </c>
      <c r="D91" s="5">
        <v>7160</v>
      </c>
      <c r="E91" s="5">
        <v>0</v>
      </c>
      <c r="F91" s="5">
        <v>7160</v>
      </c>
      <c r="G91" s="5">
        <v>0</v>
      </c>
      <c r="H91" s="25" t="s">
        <v>298</v>
      </c>
    </row>
    <row r="92" spans="1:8" x14ac:dyDescent="0.25">
      <c r="A92" s="2" t="s">
        <v>0</v>
      </c>
      <c r="C92" s="8" t="s">
        <v>50</v>
      </c>
      <c r="D92" s="7">
        <f>D78+D87+D90</f>
        <v>56987</v>
      </c>
      <c r="E92" s="7">
        <f t="shared" ref="E92:G92" si="18">E78+E87+E90</f>
        <v>50155</v>
      </c>
      <c r="F92" s="7">
        <f t="shared" si="18"/>
        <v>57465</v>
      </c>
      <c r="G92" s="7">
        <f t="shared" si="18"/>
        <v>50305</v>
      </c>
    </row>
    <row r="93" spans="1:8" x14ac:dyDescent="0.25">
      <c r="A93" s="2" t="s">
        <v>1</v>
      </c>
      <c r="C93" s="6" t="s">
        <v>51</v>
      </c>
      <c r="D93" s="7"/>
      <c r="E93" s="7"/>
      <c r="F93" s="7"/>
      <c r="G93" s="7"/>
    </row>
    <row r="94" spans="1:8" x14ac:dyDescent="0.25">
      <c r="A94" s="2" t="s">
        <v>2</v>
      </c>
      <c r="C94" s="9" t="s">
        <v>299</v>
      </c>
      <c r="D94" s="7">
        <f>D95</f>
        <v>8300</v>
      </c>
      <c r="E94" s="7">
        <f t="shared" ref="E94:G94" si="19">E95</f>
        <v>8300</v>
      </c>
      <c r="F94" s="7">
        <f t="shared" si="19"/>
        <v>8300</v>
      </c>
      <c r="G94" s="7">
        <f t="shared" si="19"/>
        <v>8300</v>
      </c>
    </row>
    <row r="95" spans="1:8" x14ac:dyDescent="0.25">
      <c r="A95" s="2" t="s">
        <v>3</v>
      </c>
      <c r="C95" s="1" t="s">
        <v>13</v>
      </c>
      <c r="D95" s="5">
        <v>8300</v>
      </c>
      <c r="E95" s="5">
        <v>8300</v>
      </c>
      <c r="F95" s="5">
        <v>8300</v>
      </c>
      <c r="G95" s="5">
        <v>8300</v>
      </c>
    </row>
    <row r="96" spans="1:8" x14ac:dyDescent="0.25">
      <c r="A96" s="2" t="s">
        <v>3</v>
      </c>
      <c r="C96" s="1" t="s">
        <v>299</v>
      </c>
      <c r="D96" s="5">
        <v>0</v>
      </c>
      <c r="E96" s="5">
        <v>0</v>
      </c>
      <c r="F96" s="5">
        <v>0</v>
      </c>
      <c r="G96" s="5">
        <v>0</v>
      </c>
      <c r="H96" s="11" t="s">
        <v>947</v>
      </c>
    </row>
    <row r="97" spans="1:8" x14ac:dyDescent="0.25">
      <c r="A97" s="2" t="s">
        <v>0</v>
      </c>
      <c r="C97" s="8" t="s">
        <v>52</v>
      </c>
      <c r="D97" s="7">
        <f>D94</f>
        <v>8300</v>
      </c>
      <c r="E97" s="7">
        <f t="shared" ref="E97:G97" si="20">E94</f>
        <v>8300</v>
      </c>
      <c r="F97" s="7">
        <f t="shared" si="20"/>
        <v>8300</v>
      </c>
      <c r="G97" s="7">
        <f t="shared" si="20"/>
        <v>8300</v>
      </c>
    </row>
    <row r="98" spans="1:8" x14ac:dyDescent="0.25">
      <c r="A98" s="2" t="s">
        <v>1</v>
      </c>
      <c r="C98" s="6" t="s">
        <v>53</v>
      </c>
      <c r="D98" s="5"/>
      <c r="E98" s="5"/>
      <c r="F98" s="5"/>
      <c r="G98" s="5"/>
    </row>
    <row r="99" spans="1:8" x14ac:dyDescent="0.25">
      <c r="A99" s="2" t="s">
        <v>2</v>
      </c>
      <c r="C99" s="1" t="s">
        <v>54</v>
      </c>
      <c r="D99" s="7">
        <f>D100+D101+D102</f>
        <v>94688</v>
      </c>
      <c r="E99" s="7">
        <f t="shared" ref="E99:G99" si="21">E100+E101+E102</f>
        <v>94688</v>
      </c>
      <c r="F99" s="7">
        <f t="shared" si="21"/>
        <v>94688</v>
      </c>
      <c r="G99" s="7">
        <f t="shared" si="21"/>
        <v>94688</v>
      </c>
    </row>
    <row r="100" spans="1:8" x14ac:dyDescent="0.25">
      <c r="A100" s="2" t="s">
        <v>3</v>
      </c>
      <c r="C100" s="1" t="s">
        <v>13</v>
      </c>
      <c r="D100" s="5">
        <v>98188</v>
      </c>
      <c r="E100" s="5">
        <v>98188</v>
      </c>
      <c r="F100" s="5">
        <v>98188</v>
      </c>
      <c r="G100" s="5">
        <v>98188</v>
      </c>
    </row>
    <row r="101" spans="1:8" x14ac:dyDescent="0.25">
      <c r="A101" s="2" t="s">
        <v>3</v>
      </c>
      <c r="B101" s="1">
        <v>53</v>
      </c>
      <c r="C101" s="26" t="s">
        <v>301</v>
      </c>
      <c r="D101" s="5">
        <v>-100</v>
      </c>
      <c r="E101" s="5">
        <v>-100</v>
      </c>
      <c r="F101" s="5">
        <v>-100</v>
      </c>
      <c r="G101" s="5">
        <v>-100</v>
      </c>
      <c r="H101" s="19" t="s">
        <v>300</v>
      </c>
    </row>
    <row r="102" spans="1:8" x14ac:dyDescent="0.25">
      <c r="A102" s="2" t="s">
        <v>3</v>
      </c>
      <c r="B102" s="1">
        <v>54</v>
      </c>
      <c r="C102" s="27" t="s">
        <v>302</v>
      </c>
      <c r="D102" s="5">
        <v>-3400</v>
      </c>
      <c r="E102" s="5">
        <v>-3400</v>
      </c>
      <c r="F102" s="5">
        <v>-3400</v>
      </c>
      <c r="G102" s="5">
        <v>-3400</v>
      </c>
      <c r="H102" s="53" t="s">
        <v>926</v>
      </c>
    </row>
    <row r="103" spans="1:8" x14ac:dyDescent="0.25">
      <c r="A103" s="2" t="s">
        <v>2</v>
      </c>
      <c r="C103" s="1" t="s">
        <v>55</v>
      </c>
      <c r="D103" s="7">
        <f>D104+D105</f>
        <v>0</v>
      </c>
      <c r="E103" s="7">
        <f t="shared" ref="E103:G103" si="22">E104+E105</f>
        <v>0</v>
      </c>
      <c r="F103" s="7">
        <f t="shared" si="22"/>
        <v>0</v>
      </c>
      <c r="G103" s="7">
        <f t="shared" si="22"/>
        <v>0</v>
      </c>
    </row>
    <row r="104" spans="1:8" x14ac:dyDescent="0.25">
      <c r="A104" s="2" t="s">
        <v>3</v>
      </c>
      <c r="C104" s="1" t="s">
        <v>13</v>
      </c>
      <c r="D104" s="5">
        <v>14320</v>
      </c>
      <c r="E104" s="5">
        <v>14320</v>
      </c>
      <c r="F104" s="5">
        <v>14320</v>
      </c>
      <c r="G104" s="5">
        <v>14320</v>
      </c>
    </row>
    <row r="105" spans="1:8" x14ac:dyDescent="0.25">
      <c r="A105" s="2" t="s">
        <v>3</v>
      </c>
      <c r="B105" s="1">
        <v>55</v>
      </c>
      <c r="C105" s="28" t="s">
        <v>303</v>
      </c>
      <c r="D105" s="5">
        <v>-14320</v>
      </c>
      <c r="E105" s="5">
        <v>-14320</v>
      </c>
      <c r="F105" s="5">
        <v>-14320</v>
      </c>
      <c r="G105" s="5">
        <v>-14320</v>
      </c>
      <c r="H105" s="53" t="s">
        <v>927</v>
      </c>
    </row>
    <row r="106" spans="1:8" x14ac:dyDescent="0.25">
      <c r="A106" s="2" t="s">
        <v>0</v>
      </c>
      <c r="C106" s="8" t="s">
        <v>56</v>
      </c>
      <c r="D106" s="7">
        <f>D99+D103</f>
        <v>94688</v>
      </c>
      <c r="E106" s="7">
        <f t="shared" ref="E106:G106" si="23">E99+E103</f>
        <v>94688</v>
      </c>
      <c r="F106" s="7">
        <f t="shared" si="23"/>
        <v>94688</v>
      </c>
      <c r="G106" s="7">
        <f t="shared" si="23"/>
        <v>94688</v>
      </c>
    </row>
    <row r="107" spans="1:8" x14ac:dyDescent="0.25">
      <c r="A107" s="2" t="s">
        <v>1</v>
      </c>
      <c r="C107" s="6" t="s">
        <v>57</v>
      </c>
      <c r="D107" s="5"/>
      <c r="E107" s="5"/>
      <c r="F107" s="5"/>
      <c r="G107" s="5"/>
    </row>
    <row r="108" spans="1:8" x14ac:dyDescent="0.25">
      <c r="A108" s="2" t="s">
        <v>2</v>
      </c>
      <c r="C108" s="1" t="s">
        <v>58</v>
      </c>
      <c r="D108" s="7">
        <f>D109+D110+D111</f>
        <v>194555</v>
      </c>
      <c r="E108" s="7">
        <f t="shared" ref="E108:F108" si="24">E109+E110+E111</f>
        <v>174555</v>
      </c>
      <c r="F108" s="7">
        <f t="shared" si="24"/>
        <v>174555</v>
      </c>
      <c r="G108" s="7">
        <f>G109+G110+G111</f>
        <v>174555</v>
      </c>
    </row>
    <row r="109" spans="1:8" x14ac:dyDescent="0.25">
      <c r="A109" s="2" t="s">
        <v>3</v>
      </c>
      <c r="C109" s="29" t="s">
        <v>13</v>
      </c>
      <c r="D109" s="5">
        <v>144089</v>
      </c>
      <c r="E109" s="5">
        <v>144089</v>
      </c>
      <c r="F109" s="5">
        <v>144089</v>
      </c>
      <c r="G109" s="5">
        <v>144089</v>
      </c>
    </row>
    <row r="110" spans="1:8" x14ac:dyDescent="0.25">
      <c r="A110" s="2" t="s">
        <v>3</v>
      </c>
      <c r="B110" s="30">
        <v>56</v>
      </c>
      <c r="C110" s="29" t="s">
        <v>304</v>
      </c>
      <c r="D110" s="5">
        <v>46400</v>
      </c>
      <c r="E110" s="5">
        <v>46400</v>
      </c>
      <c r="F110" s="5">
        <v>46400</v>
      </c>
      <c r="G110" s="5">
        <v>46400</v>
      </c>
      <c r="H110" s="31" t="s">
        <v>306</v>
      </c>
    </row>
    <row r="111" spans="1:8" x14ac:dyDescent="0.25">
      <c r="A111" s="2" t="s">
        <v>3</v>
      </c>
      <c r="B111" s="30">
        <v>57</v>
      </c>
      <c r="C111" s="29" t="s">
        <v>305</v>
      </c>
      <c r="D111" s="5">
        <v>4066</v>
      </c>
      <c r="E111" s="5">
        <v>-15934</v>
      </c>
      <c r="F111" s="5">
        <v>-15934</v>
      </c>
      <c r="G111" s="5">
        <v>-15934</v>
      </c>
      <c r="H111" s="31" t="s">
        <v>307</v>
      </c>
    </row>
    <row r="112" spans="1:8" x14ac:dyDescent="0.25">
      <c r="A112" s="2" t="s">
        <v>2</v>
      </c>
      <c r="C112" s="32" t="s">
        <v>308</v>
      </c>
      <c r="D112" s="7">
        <f>D113+D114</f>
        <v>171998</v>
      </c>
      <c r="E112" s="7">
        <f t="shared" ref="E112:G112" si="25">E113+E114</f>
        <v>153098</v>
      </c>
      <c r="F112" s="7">
        <f t="shared" si="25"/>
        <v>156108</v>
      </c>
      <c r="G112" s="7">
        <f t="shared" si="25"/>
        <v>156098</v>
      </c>
    </row>
    <row r="113" spans="1:8" x14ac:dyDescent="0.25">
      <c r="A113" s="2" t="s">
        <v>3</v>
      </c>
      <c r="C113" s="1" t="s">
        <v>13</v>
      </c>
      <c r="D113" s="33">
        <v>132898</v>
      </c>
      <c r="E113" s="33">
        <v>132898</v>
      </c>
      <c r="F113" s="33">
        <v>132898</v>
      </c>
      <c r="G113" s="33">
        <v>132898</v>
      </c>
    </row>
    <row r="114" spans="1:8" x14ac:dyDescent="0.25">
      <c r="A114" s="2" t="s">
        <v>3</v>
      </c>
      <c r="B114" s="34">
        <v>58</v>
      </c>
      <c r="C114" s="48" t="s">
        <v>59</v>
      </c>
      <c r="D114" s="33">
        <v>39100</v>
      </c>
      <c r="E114" s="33">
        <v>20200</v>
      </c>
      <c r="F114" s="33">
        <v>23210</v>
      </c>
      <c r="G114" s="33">
        <v>23200</v>
      </c>
      <c r="H114" s="46" t="s">
        <v>890</v>
      </c>
    </row>
    <row r="115" spans="1:8" x14ac:dyDescent="0.25">
      <c r="A115" s="2" t="s">
        <v>0</v>
      </c>
      <c r="C115" s="8" t="s">
        <v>60</v>
      </c>
      <c r="D115" s="7">
        <f>D108+D112</f>
        <v>366553</v>
      </c>
      <c r="E115" s="7">
        <f t="shared" ref="E115:G115" si="26">E108+E112</f>
        <v>327653</v>
      </c>
      <c r="F115" s="7">
        <f t="shared" si="26"/>
        <v>330663</v>
      </c>
      <c r="G115" s="7">
        <f t="shared" si="26"/>
        <v>330653</v>
      </c>
    </row>
    <row r="116" spans="1:8" x14ac:dyDescent="0.25">
      <c r="A116" s="2" t="s">
        <v>1</v>
      </c>
      <c r="C116" s="6" t="s">
        <v>61</v>
      </c>
      <c r="D116" s="5"/>
      <c r="E116" s="5"/>
      <c r="F116" s="5"/>
      <c r="G116" s="5"/>
    </row>
    <row r="117" spans="1:8" x14ac:dyDescent="0.25">
      <c r="A117" s="2" t="s">
        <v>2</v>
      </c>
      <c r="C117" s="1" t="s">
        <v>63</v>
      </c>
      <c r="D117" s="7">
        <f>D118+D119</f>
        <v>-7590</v>
      </c>
      <c r="E117" s="7">
        <f t="shared" ref="E117:G117" si="27">E118+E119</f>
        <v>-7590</v>
      </c>
      <c r="F117" s="7">
        <f t="shared" si="27"/>
        <v>-7590</v>
      </c>
      <c r="G117" s="7">
        <f t="shared" si="27"/>
        <v>-7590</v>
      </c>
    </row>
    <row r="118" spans="1:8" x14ac:dyDescent="0.25">
      <c r="A118" s="2" t="s">
        <v>3</v>
      </c>
      <c r="C118" s="21" t="s">
        <v>13</v>
      </c>
      <c r="D118" s="38">
        <v>-8590</v>
      </c>
      <c r="E118" s="38">
        <v>-8590</v>
      </c>
      <c r="F118" s="38">
        <v>-8590</v>
      </c>
      <c r="G118" s="38">
        <v>-8590</v>
      </c>
      <c r="H118" s="37"/>
    </row>
    <row r="119" spans="1:8" x14ac:dyDescent="0.25">
      <c r="A119" s="2" t="s">
        <v>3</v>
      </c>
      <c r="B119" s="1">
        <v>59</v>
      </c>
      <c r="C119" s="35" t="s">
        <v>309</v>
      </c>
      <c r="D119" s="38">
        <v>1000</v>
      </c>
      <c r="E119" s="38">
        <v>1000</v>
      </c>
      <c r="F119" s="38">
        <v>1000</v>
      </c>
      <c r="G119" s="38">
        <v>1000</v>
      </c>
      <c r="H119" s="53" t="s">
        <v>928</v>
      </c>
    </row>
    <row r="120" spans="1:8" x14ac:dyDescent="0.25">
      <c r="A120" s="2" t="s">
        <v>2</v>
      </c>
      <c r="C120" s="36" t="s">
        <v>62</v>
      </c>
      <c r="D120" s="7">
        <f>D121+D122+D123+D124+D125</f>
        <v>198369</v>
      </c>
      <c r="E120" s="7">
        <f t="shared" ref="E120:G120" si="28">E121+E122+E123+E124+E125</f>
        <v>206624</v>
      </c>
      <c r="F120" s="7">
        <f t="shared" si="28"/>
        <v>222174</v>
      </c>
      <c r="G120" s="7">
        <f t="shared" si="28"/>
        <v>237544</v>
      </c>
    </row>
    <row r="121" spans="1:8" x14ac:dyDescent="0.25">
      <c r="A121" s="2" t="s">
        <v>3</v>
      </c>
      <c r="C121" s="21" t="s">
        <v>13</v>
      </c>
      <c r="D121" s="40">
        <v>214369</v>
      </c>
      <c r="E121" s="40">
        <v>214369</v>
      </c>
      <c r="F121" s="40">
        <v>214369</v>
      </c>
      <c r="G121" s="40">
        <v>214369</v>
      </c>
      <c r="H121" s="39"/>
    </row>
    <row r="122" spans="1:8" x14ac:dyDescent="0.25">
      <c r="A122" s="2" t="s">
        <v>3</v>
      </c>
      <c r="B122" s="1">
        <v>60</v>
      </c>
      <c r="C122" s="36" t="s">
        <v>63</v>
      </c>
      <c r="D122" s="40">
        <v>0</v>
      </c>
      <c r="E122" s="40">
        <v>7755</v>
      </c>
      <c r="F122" s="40">
        <v>22105</v>
      </c>
      <c r="G122" s="40">
        <v>37175</v>
      </c>
      <c r="H122" s="49" t="s">
        <v>903</v>
      </c>
    </row>
    <row r="123" spans="1:8" x14ac:dyDescent="0.25">
      <c r="A123" s="2" t="s">
        <v>3</v>
      </c>
      <c r="B123" s="1">
        <v>61</v>
      </c>
      <c r="C123" s="36" t="s">
        <v>310</v>
      </c>
      <c r="D123" s="40">
        <v>-9800</v>
      </c>
      <c r="E123" s="40">
        <v>-9200</v>
      </c>
      <c r="F123" s="40">
        <v>-8000</v>
      </c>
      <c r="G123" s="40">
        <v>-7700</v>
      </c>
      <c r="H123" s="16" t="s">
        <v>312</v>
      </c>
    </row>
    <row r="124" spans="1:8" x14ac:dyDescent="0.25">
      <c r="A124" s="2" t="s">
        <v>3</v>
      </c>
      <c r="B124" s="1">
        <v>62</v>
      </c>
      <c r="C124" s="36" t="s">
        <v>311</v>
      </c>
      <c r="D124" s="40">
        <v>2000</v>
      </c>
      <c r="E124" s="40">
        <v>1900</v>
      </c>
      <c r="F124" s="40">
        <v>1900</v>
      </c>
      <c r="G124" s="40">
        <v>1900</v>
      </c>
      <c r="H124" s="16" t="s">
        <v>313</v>
      </c>
    </row>
    <row r="125" spans="1:8" x14ac:dyDescent="0.25">
      <c r="A125" s="2" t="s">
        <v>3</v>
      </c>
      <c r="B125" s="1">
        <v>63</v>
      </c>
      <c r="C125" s="36" t="s">
        <v>315</v>
      </c>
      <c r="D125" s="40">
        <v>-8200</v>
      </c>
      <c r="E125" s="40">
        <v>-8200</v>
      </c>
      <c r="F125" s="40">
        <v>-8200</v>
      </c>
      <c r="G125" s="40">
        <v>-8200</v>
      </c>
      <c r="H125" s="16" t="s">
        <v>314</v>
      </c>
    </row>
    <row r="126" spans="1:8" x14ac:dyDescent="0.25">
      <c r="A126" s="2" t="s">
        <v>0</v>
      </c>
      <c r="C126" s="8" t="s">
        <v>64</v>
      </c>
      <c r="D126" s="7">
        <f>D117+D120</f>
        <v>190779</v>
      </c>
      <c r="E126" s="7">
        <f t="shared" ref="E126:G126" si="29">E117+E120</f>
        <v>199034</v>
      </c>
      <c r="F126" s="7">
        <f t="shared" si="29"/>
        <v>214584</v>
      </c>
      <c r="G126" s="7">
        <f t="shared" si="29"/>
        <v>229954</v>
      </c>
    </row>
    <row r="127" spans="1:8" x14ac:dyDescent="0.25">
      <c r="A127" s="2" t="s">
        <v>1</v>
      </c>
      <c r="C127" s="6" t="s">
        <v>65</v>
      </c>
      <c r="D127" s="5"/>
      <c r="E127" s="5"/>
      <c r="F127" s="5"/>
      <c r="G127" s="5"/>
    </row>
    <row r="128" spans="1:8" x14ac:dyDescent="0.25">
      <c r="A128" s="2" t="s">
        <v>2</v>
      </c>
      <c r="C128" s="9" t="s">
        <v>66</v>
      </c>
      <c r="D128" s="7">
        <f>D129+D130+D131+D132+D133+D134+D135+D136</f>
        <v>86907</v>
      </c>
      <c r="E128" s="7">
        <f t="shared" ref="E128:G128" si="30">E129+E130+E131+E132+E133+E134+E135+E136</f>
        <v>79807</v>
      </c>
      <c r="F128" s="7">
        <f t="shared" si="30"/>
        <v>74307</v>
      </c>
      <c r="G128" s="7">
        <f t="shared" si="30"/>
        <v>73307</v>
      </c>
    </row>
    <row r="129" spans="1:8" x14ac:dyDescent="0.25">
      <c r="A129" s="2" t="s">
        <v>3</v>
      </c>
      <c r="C129" s="1" t="s">
        <v>13</v>
      </c>
      <c r="D129" s="5">
        <v>92707</v>
      </c>
      <c r="E129" s="5">
        <v>92707</v>
      </c>
      <c r="F129" s="5">
        <v>92707</v>
      </c>
      <c r="G129" s="5">
        <v>92707</v>
      </c>
    </row>
    <row r="130" spans="1:8" x14ac:dyDescent="0.25">
      <c r="A130" s="2" t="s">
        <v>3</v>
      </c>
      <c r="B130" s="1">
        <v>64</v>
      </c>
      <c r="C130" s="41" t="s">
        <v>68</v>
      </c>
      <c r="D130" s="5">
        <v>1800</v>
      </c>
      <c r="E130" s="5">
        <v>1900</v>
      </c>
      <c r="F130" s="5">
        <v>1900</v>
      </c>
      <c r="G130" s="5">
        <v>1900</v>
      </c>
      <c r="H130" s="1" t="s">
        <v>320</v>
      </c>
    </row>
    <row r="131" spans="1:8" x14ac:dyDescent="0.25">
      <c r="A131" s="2" t="s">
        <v>3</v>
      </c>
      <c r="B131" s="1">
        <v>65</v>
      </c>
      <c r="C131" s="41" t="s">
        <v>69</v>
      </c>
      <c r="D131" s="5">
        <v>-600</v>
      </c>
      <c r="E131" s="5">
        <v>-600</v>
      </c>
      <c r="F131" s="5">
        <v>-600</v>
      </c>
      <c r="G131" s="5">
        <v>-600</v>
      </c>
      <c r="H131" s="1" t="s">
        <v>321</v>
      </c>
    </row>
    <row r="132" spans="1:8" x14ac:dyDescent="0.25">
      <c r="A132" s="2" t="s">
        <v>3</v>
      </c>
      <c r="B132" s="1">
        <v>66</v>
      </c>
      <c r="C132" s="42" t="s">
        <v>316</v>
      </c>
      <c r="D132" s="5">
        <v>-12500</v>
      </c>
      <c r="E132" s="5">
        <v>-12500</v>
      </c>
      <c r="F132" s="5">
        <v>-12500</v>
      </c>
      <c r="G132" s="5">
        <v>-12500</v>
      </c>
      <c r="H132" s="1" t="s">
        <v>929</v>
      </c>
    </row>
    <row r="133" spans="1:8" x14ac:dyDescent="0.25">
      <c r="A133" s="2" t="s">
        <v>3</v>
      </c>
      <c r="B133" s="1">
        <v>67</v>
      </c>
      <c r="C133" s="41" t="s">
        <v>317</v>
      </c>
      <c r="D133" s="5">
        <v>-500</v>
      </c>
      <c r="E133" s="5">
        <v>-3000</v>
      </c>
      <c r="F133" s="5">
        <v>-4000</v>
      </c>
      <c r="G133" s="5">
        <v>-5000</v>
      </c>
      <c r="H133" s="1" t="s">
        <v>322</v>
      </c>
    </row>
    <row r="134" spans="1:8" x14ac:dyDescent="0.25">
      <c r="A134" s="2" t="s">
        <v>3</v>
      </c>
      <c r="B134" s="1">
        <v>68</v>
      </c>
      <c r="C134" s="41" t="s">
        <v>318</v>
      </c>
      <c r="D134" s="5">
        <v>0</v>
      </c>
      <c r="E134" s="5">
        <v>-5000</v>
      </c>
      <c r="F134" s="5">
        <v>-5000</v>
      </c>
      <c r="G134" s="5">
        <v>-5000</v>
      </c>
      <c r="H134" s="1" t="s">
        <v>323</v>
      </c>
    </row>
    <row r="135" spans="1:8" x14ac:dyDescent="0.25">
      <c r="A135" s="2" t="s">
        <v>3</v>
      </c>
      <c r="B135" s="1">
        <v>69</v>
      </c>
      <c r="C135" s="41" t="s">
        <v>67</v>
      </c>
      <c r="D135" s="5">
        <v>5000</v>
      </c>
      <c r="E135" s="5">
        <v>5000</v>
      </c>
      <c r="F135" s="5">
        <v>500</v>
      </c>
      <c r="G135" s="5">
        <v>500</v>
      </c>
      <c r="H135" s="1" t="s">
        <v>324</v>
      </c>
    </row>
    <row r="136" spans="1:8" x14ac:dyDescent="0.25">
      <c r="A136" s="2" t="s">
        <v>3</v>
      </c>
      <c r="B136" s="1">
        <v>70</v>
      </c>
      <c r="C136" s="41" t="s">
        <v>319</v>
      </c>
      <c r="D136" s="5">
        <v>1000</v>
      </c>
      <c r="E136" s="5">
        <v>1300</v>
      </c>
      <c r="F136" s="5">
        <v>1300</v>
      </c>
      <c r="G136" s="5">
        <v>1300</v>
      </c>
      <c r="H136" s="1" t="s">
        <v>933</v>
      </c>
    </row>
    <row r="137" spans="1:8" x14ac:dyDescent="0.25">
      <c r="A137" s="2" t="s">
        <v>2</v>
      </c>
      <c r="C137" s="1" t="s">
        <v>70</v>
      </c>
      <c r="D137" s="7">
        <f>D138</f>
        <v>14309</v>
      </c>
      <c r="E137" s="7">
        <f t="shared" ref="E137:G137" si="31">E138</f>
        <v>14309</v>
      </c>
      <c r="F137" s="7">
        <f t="shared" si="31"/>
        <v>14309</v>
      </c>
      <c r="G137" s="7">
        <f t="shared" si="31"/>
        <v>14309</v>
      </c>
    </row>
    <row r="138" spans="1:8" x14ac:dyDescent="0.25">
      <c r="A138" s="2" t="s">
        <v>3</v>
      </c>
      <c r="C138" s="1" t="s">
        <v>13</v>
      </c>
      <c r="D138" s="5">
        <v>14309</v>
      </c>
      <c r="E138" s="5">
        <v>14309</v>
      </c>
      <c r="F138" s="5">
        <v>14309</v>
      </c>
      <c r="G138" s="5">
        <v>14309</v>
      </c>
    </row>
    <row r="139" spans="1:8" x14ac:dyDescent="0.25">
      <c r="A139" s="2" t="s">
        <v>2</v>
      </c>
      <c r="C139" s="9" t="s">
        <v>71</v>
      </c>
      <c r="D139" s="7">
        <f>D140+D141</f>
        <v>0</v>
      </c>
      <c r="E139" s="7">
        <f t="shared" ref="E139:G139" si="32">E140+E141</f>
        <v>0</v>
      </c>
      <c r="F139" s="7">
        <f t="shared" si="32"/>
        <v>0</v>
      </c>
      <c r="G139" s="7">
        <f t="shared" si="32"/>
        <v>0</v>
      </c>
    </row>
    <row r="140" spans="1:8" x14ac:dyDescent="0.25">
      <c r="A140" s="2" t="s">
        <v>3</v>
      </c>
      <c r="C140" s="1" t="s">
        <v>13</v>
      </c>
      <c r="D140" s="5">
        <v>860</v>
      </c>
      <c r="E140" s="5">
        <v>860</v>
      </c>
      <c r="F140" s="5">
        <v>860</v>
      </c>
      <c r="G140" s="5">
        <v>860</v>
      </c>
    </row>
    <row r="141" spans="1:8" x14ac:dyDescent="0.25">
      <c r="A141" s="2" t="s">
        <v>3</v>
      </c>
      <c r="B141" s="1">
        <v>71</v>
      </c>
      <c r="C141" s="43" t="s">
        <v>72</v>
      </c>
      <c r="D141" s="5">
        <v>-860</v>
      </c>
      <c r="E141" s="5">
        <v>-860</v>
      </c>
      <c r="F141" s="5">
        <v>-860</v>
      </c>
      <c r="G141" s="5">
        <v>-860</v>
      </c>
      <c r="H141" s="1" t="s">
        <v>325</v>
      </c>
    </row>
    <row r="142" spans="1:8" x14ac:dyDescent="0.25">
      <c r="A142" s="2" t="s">
        <v>0</v>
      </c>
      <c r="C142" s="8" t="s">
        <v>73</v>
      </c>
      <c r="D142" s="7">
        <f>D128+D137+D139</f>
        <v>101216</v>
      </c>
      <c r="E142" s="7">
        <f t="shared" ref="E142:G142" si="33">E128+E137+E139</f>
        <v>94116</v>
      </c>
      <c r="F142" s="7">
        <f t="shared" si="33"/>
        <v>88616</v>
      </c>
      <c r="G142" s="7">
        <f t="shared" si="33"/>
        <v>87616</v>
      </c>
    </row>
    <row r="143" spans="1:8" x14ac:dyDescent="0.25">
      <c r="A143" s="2" t="s">
        <v>1</v>
      </c>
      <c r="C143" s="6" t="s">
        <v>74</v>
      </c>
      <c r="D143" s="5"/>
      <c r="E143" s="5"/>
      <c r="F143" s="5"/>
      <c r="G143" s="5"/>
    </row>
    <row r="144" spans="1:8" x14ac:dyDescent="0.25">
      <c r="A144" s="2" t="s">
        <v>2</v>
      </c>
      <c r="C144" s="1" t="s">
        <v>75</v>
      </c>
      <c r="D144" s="7">
        <f>D145</f>
        <v>7244</v>
      </c>
      <c r="E144" s="7">
        <f t="shared" ref="E144:G144" si="34">E145</f>
        <v>7244</v>
      </c>
      <c r="F144" s="7">
        <f t="shared" si="34"/>
        <v>7244</v>
      </c>
      <c r="G144" s="7">
        <f t="shared" si="34"/>
        <v>7244</v>
      </c>
    </row>
    <row r="145" spans="1:8" x14ac:dyDescent="0.25">
      <c r="A145" s="2" t="s">
        <v>3</v>
      </c>
      <c r="C145" s="1" t="s">
        <v>13</v>
      </c>
      <c r="D145" s="5">
        <v>7244</v>
      </c>
      <c r="E145" s="5">
        <v>7244</v>
      </c>
      <c r="F145" s="5">
        <v>7244</v>
      </c>
      <c r="G145" s="5">
        <v>7244</v>
      </c>
    </row>
    <row r="146" spans="1:8" x14ac:dyDescent="0.25">
      <c r="A146" s="2" t="s">
        <v>2</v>
      </c>
      <c r="C146" s="9" t="s">
        <v>76</v>
      </c>
      <c r="D146" s="7">
        <f>D147</f>
        <v>7409</v>
      </c>
      <c r="E146" s="7">
        <f t="shared" ref="E146:G146" si="35">E147</f>
        <v>7409</v>
      </c>
      <c r="F146" s="7">
        <f t="shared" si="35"/>
        <v>7409</v>
      </c>
      <c r="G146" s="7">
        <f t="shared" si="35"/>
        <v>7409</v>
      </c>
    </row>
    <row r="147" spans="1:8" x14ac:dyDescent="0.25">
      <c r="A147" s="2" t="s">
        <v>3</v>
      </c>
      <c r="C147" s="1" t="s">
        <v>13</v>
      </c>
      <c r="D147" s="5">
        <v>7409</v>
      </c>
      <c r="E147" s="5">
        <v>7409</v>
      </c>
      <c r="F147" s="5">
        <v>7409</v>
      </c>
      <c r="G147" s="5">
        <v>7409</v>
      </c>
    </row>
    <row r="148" spans="1:8" x14ac:dyDescent="0.25">
      <c r="A148" s="2" t="s">
        <v>2</v>
      </c>
      <c r="C148" s="1" t="s">
        <v>901</v>
      </c>
      <c r="D148" s="7">
        <f>D149+D150+D151+D152</f>
        <v>5091</v>
      </c>
      <c r="E148" s="7">
        <f t="shared" ref="E148:G148" si="36">E149+E150+E151+E152</f>
        <v>-2909</v>
      </c>
      <c r="F148" s="7">
        <f t="shared" si="36"/>
        <v>-2909</v>
      </c>
      <c r="G148" s="7">
        <f t="shared" si="36"/>
        <v>-2909</v>
      </c>
    </row>
    <row r="149" spans="1:8" x14ac:dyDescent="0.25">
      <c r="A149" s="2" t="s">
        <v>3</v>
      </c>
      <c r="C149" s="1" t="s">
        <v>13</v>
      </c>
      <c r="D149" s="5">
        <v>1591</v>
      </c>
      <c r="E149" s="5">
        <v>1591</v>
      </c>
      <c r="F149" s="5">
        <v>1591</v>
      </c>
      <c r="G149" s="5">
        <v>1591</v>
      </c>
    </row>
    <row r="150" spans="1:8" x14ac:dyDescent="0.25">
      <c r="A150" s="2" t="s">
        <v>3</v>
      </c>
      <c r="B150" s="1">
        <v>72</v>
      </c>
      <c r="C150" s="1" t="s">
        <v>326</v>
      </c>
      <c r="D150" s="5">
        <v>0</v>
      </c>
      <c r="E150" s="5">
        <v>-6000</v>
      </c>
      <c r="F150" s="5">
        <v>-6000</v>
      </c>
      <c r="G150" s="5">
        <v>-6000</v>
      </c>
      <c r="H150" s="16" t="s">
        <v>331</v>
      </c>
    </row>
    <row r="151" spans="1:8" x14ac:dyDescent="0.25">
      <c r="A151" s="2" t="s">
        <v>3</v>
      </c>
      <c r="B151" s="1">
        <v>73</v>
      </c>
      <c r="C151" s="1" t="s">
        <v>327</v>
      </c>
      <c r="D151" s="5">
        <v>1500</v>
      </c>
      <c r="E151" s="5">
        <v>1500</v>
      </c>
      <c r="F151" s="5">
        <v>1500</v>
      </c>
      <c r="G151" s="5">
        <v>1500</v>
      </c>
      <c r="H151" s="16" t="s">
        <v>332</v>
      </c>
    </row>
    <row r="152" spans="1:8" x14ac:dyDescent="0.25">
      <c r="A152" s="2" t="s">
        <v>3</v>
      </c>
      <c r="B152" s="1">
        <v>74</v>
      </c>
      <c r="C152" s="1" t="s">
        <v>328</v>
      </c>
      <c r="D152" s="5">
        <v>2000</v>
      </c>
      <c r="E152" s="5">
        <v>0</v>
      </c>
      <c r="F152" s="5">
        <v>0</v>
      </c>
      <c r="G152" s="5">
        <v>0</v>
      </c>
      <c r="H152" s="54" t="s">
        <v>934</v>
      </c>
    </row>
    <row r="153" spans="1:8" x14ac:dyDescent="0.25">
      <c r="A153" s="2" t="s">
        <v>2</v>
      </c>
      <c r="C153" s="1" t="s">
        <v>77</v>
      </c>
      <c r="D153" s="7">
        <f>D154+D155+D156</f>
        <v>-3000</v>
      </c>
      <c r="E153" s="7">
        <f t="shared" ref="E153:G153" si="37">E154+E155+E156</f>
        <v>0</v>
      </c>
      <c r="F153" s="7">
        <f t="shared" si="37"/>
        <v>0</v>
      </c>
      <c r="G153" s="7">
        <f t="shared" si="37"/>
        <v>0</v>
      </c>
    </row>
    <row r="154" spans="1:8" x14ac:dyDescent="0.25">
      <c r="A154" s="2" t="s">
        <v>3</v>
      </c>
      <c r="C154" s="1" t="s">
        <v>13</v>
      </c>
      <c r="D154" s="5">
        <v>0</v>
      </c>
      <c r="E154" s="5">
        <v>0</v>
      </c>
      <c r="F154" s="5">
        <v>0</v>
      </c>
      <c r="G154" s="5">
        <v>0</v>
      </c>
    </row>
    <row r="155" spans="1:8" x14ac:dyDescent="0.25">
      <c r="A155" s="2" t="s">
        <v>3</v>
      </c>
      <c r="B155" s="1">
        <v>75</v>
      </c>
      <c r="C155" s="1" t="s">
        <v>329</v>
      </c>
      <c r="D155" s="5">
        <v>-750</v>
      </c>
      <c r="E155" s="5">
        <v>-1500</v>
      </c>
      <c r="F155" s="5">
        <v>-3500</v>
      </c>
      <c r="G155" s="5">
        <v>-3500</v>
      </c>
      <c r="H155" s="56" t="s">
        <v>948</v>
      </c>
    </row>
    <row r="156" spans="1:8" x14ac:dyDescent="0.25">
      <c r="A156" s="2" t="s">
        <v>3</v>
      </c>
      <c r="B156" s="1">
        <v>76</v>
      </c>
      <c r="C156" s="1" t="s">
        <v>330</v>
      </c>
      <c r="D156" s="5">
        <v>-2250</v>
      </c>
      <c r="E156" s="5">
        <v>1500</v>
      </c>
      <c r="F156" s="5">
        <v>3500</v>
      </c>
      <c r="G156" s="5">
        <v>3500</v>
      </c>
      <c r="H156" s="57" t="s">
        <v>949</v>
      </c>
    </row>
    <row r="157" spans="1:8" x14ac:dyDescent="0.25">
      <c r="A157" s="2" t="s">
        <v>0</v>
      </c>
      <c r="C157" s="8" t="s">
        <v>78</v>
      </c>
      <c r="D157" s="7">
        <f>D144+D146+D148+D153</f>
        <v>16744</v>
      </c>
      <c r="E157" s="7">
        <f t="shared" ref="E157:G157" si="38">E144+E146+E148+E153</f>
        <v>11744</v>
      </c>
      <c r="F157" s="7">
        <f t="shared" si="38"/>
        <v>11744</v>
      </c>
      <c r="G157" s="7">
        <f t="shared" si="38"/>
        <v>11744</v>
      </c>
    </row>
    <row r="158" spans="1:8" x14ac:dyDescent="0.25">
      <c r="A158" s="2" t="s">
        <v>0</v>
      </c>
      <c r="C158" s="8" t="s">
        <v>79</v>
      </c>
      <c r="D158" s="7">
        <f>D157+D142+D126+D115+D106+D97+D92+D76+D58+D50+D32+D14</f>
        <v>-7936719</v>
      </c>
      <c r="E158" s="7">
        <f t="shared" ref="E158:G158" si="39">E157+E142+E126+E115+E106+E97+E92+E76+E58+E50+E32+E14</f>
        <v>-7797817</v>
      </c>
      <c r="F158" s="7">
        <f t="shared" si="39"/>
        <v>-7760464</v>
      </c>
      <c r="G158" s="7">
        <f t="shared" si="39"/>
        <v>-7786522</v>
      </c>
    </row>
    <row r="159" spans="1:8" x14ac:dyDescent="0.25">
      <c r="A159" s="2" t="s">
        <v>234</v>
      </c>
      <c r="C159" s="4" t="s">
        <v>80</v>
      </c>
      <c r="D159" s="5"/>
      <c r="E159" s="5"/>
      <c r="F159" s="5"/>
      <c r="G159" s="5"/>
    </row>
    <row r="160" spans="1:8" x14ac:dyDescent="0.25">
      <c r="A160" s="2" t="s">
        <v>1</v>
      </c>
      <c r="C160" s="6" t="s">
        <v>81</v>
      </c>
      <c r="D160" s="5"/>
      <c r="E160" s="5"/>
      <c r="F160" s="5"/>
      <c r="G160" s="5"/>
    </row>
    <row r="161" spans="1:8" x14ac:dyDescent="0.25">
      <c r="A161" s="2" t="s">
        <v>2</v>
      </c>
      <c r="C161" s="1" t="s">
        <v>82</v>
      </c>
      <c r="D161" s="7">
        <f>SUM(D162:D169)</f>
        <v>260089</v>
      </c>
      <c r="E161" s="7">
        <f t="shared" ref="E161:G161" si="40">SUM(E162:E169)</f>
        <v>258689</v>
      </c>
      <c r="F161" s="7">
        <f t="shared" si="40"/>
        <v>256989</v>
      </c>
      <c r="G161" s="7">
        <f t="shared" si="40"/>
        <v>256989</v>
      </c>
    </row>
    <row r="162" spans="1:8" x14ac:dyDescent="0.25">
      <c r="A162" s="2" t="s">
        <v>3</v>
      </c>
      <c r="C162" s="1" t="s">
        <v>13</v>
      </c>
      <c r="D162" s="5">
        <v>268289</v>
      </c>
      <c r="E162" s="5">
        <v>268289</v>
      </c>
      <c r="F162" s="5">
        <v>268289</v>
      </c>
      <c r="G162" s="5">
        <v>268289</v>
      </c>
    </row>
    <row r="163" spans="1:8" x14ac:dyDescent="0.25">
      <c r="A163" s="2" t="s">
        <v>3</v>
      </c>
      <c r="B163" s="1">
        <v>77</v>
      </c>
      <c r="C163" s="1" t="s">
        <v>333</v>
      </c>
      <c r="D163" s="5">
        <v>-4800</v>
      </c>
      <c r="E163" s="5">
        <v>-6600</v>
      </c>
      <c r="F163" s="5">
        <v>-6600</v>
      </c>
      <c r="G163" s="5">
        <v>-6600</v>
      </c>
      <c r="H163" s="1" t="s">
        <v>337</v>
      </c>
    </row>
    <row r="164" spans="1:8" x14ac:dyDescent="0.25">
      <c r="A164" s="2" t="s">
        <v>3</v>
      </c>
      <c r="B164" s="1">
        <v>78</v>
      </c>
      <c r="C164" s="1" t="s">
        <v>334</v>
      </c>
      <c r="D164" s="5">
        <v>1300</v>
      </c>
      <c r="E164" s="5">
        <v>2600</v>
      </c>
      <c r="F164" s="5">
        <v>2600</v>
      </c>
      <c r="G164" s="5">
        <v>2600</v>
      </c>
      <c r="H164" s="1" t="s">
        <v>338</v>
      </c>
    </row>
    <row r="165" spans="1:8" x14ac:dyDescent="0.25">
      <c r="A165" s="2" t="s">
        <v>3</v>
      </c>
      <c r="B165" s="1">
        <v>79</v>
      </c>
      <c r="C165" s="1" t="s">
        <v>910</v>
      </c>
      <c r="D165" s="5">
        <v>-1500</v>
      </c>
      <c r="E165" s="5">
        <v>-1500</v>
      </c>
      <c r="F165" s="5">
        <v>-1500</v>
      </c>
      <c r="G165" s="5">
        <v>-1500</v>
      </c>
      <c r="H165" s="1" t="s">
        <v>339</v>
      </c>
    </row>
    <row r="166" spans="1:8" x14ac:dyDescent="0.25">
      <c r="A166" s="2" t="s">
        <v>3</v>
      </c>
      <c r="B166" s="1">
        <v>80</v>
      </c>
      <c r="C166" s="1" t="s">
        <v>911</v>
      </c>
      <c r="D166" s="5">
        <v>300</v>
      </c>
      <c r="E166" s="5">
        <v>-600</v>
      </c>
      <c r="F166" s="5">
        <v>-2300</v>
      </c>
      <c r="G166" s="5">
        <v>-2300</v>
      </c>
      <c r="H166" s="1" t="s">
        <v>340</v>
      </c>
    </row>
    <row r="167" spans="1:8" x14ac:dyDescent="0.25">
      <c r="A167" s="2" t="s">
        <v>3</v>
      </c>
      <c r="B167" s="1">
        <v>81</v>
      </c>
      <c r="C167" s="1" t="s">
        <v>335</v>
      </c>
      <c r="D167" s="5">
        <v>-2000</v>
      </c>
      <c r="E167" s="5">
        <v>-2000</v>
      </c>
      <c r="F167" s="5">
        <v>-2000</v>
      </c>
      <c r="G167" s="5">
        <v>-2000</v>
      </c>
      <c r="H167" s="1" t="s">
        <v>341</v>
      </c>
    </row>
    <row r="168" spans="1:8" x14ac:dyDescent="0.25">
      <c r="A168" s="2" t="s">
        <v>3</v>
      </c>
      <c r="B168" s="1">
        <v>82</v>
      </c>
      <c r="C168" s="1" t="s">
        <v>336</v>
      </c>
      <c r="D168" s="5">
        <v>-3500</v>
      </c>
      <c r="E168" s="5">
        <v>-3500</v>
      </c>
      <c r="F168" s="5">
        <v>-3500</v>
      </c>
      <c r="G168" s="5">
        <v>-3500</v>
      </c>
      <c r="H168" s="1" t="s">
        <v>342</v>
      </c>
    </row>
    <row r="169" spans="1:8" x14ac:dyDescent="0.25">
      <c r="A169" s="2" t="s">
        <v>3</v>
      </c>
      <c r="B169" s="1">
        <v>83</v>
      </c>
      <c r="C169" s="1" t="s">
        <v>912</v>
      </c>
      <c r="D169" s="5">
        <v>2000</v>
      </c>
      <c r="E169" s="5">
        <v>2000</v>
      </c>
      <c r="F169" s="5">
        <v>2000</v>
      </c>
      <c r="G169" s="5">
        <v>2000</v>
      </c>
      <c r="H169" s="1" t="s">
        <v>343</v>
      </c>
    </row>
    <row r="170" spans="1:8" x14ac:dyDescent="0.25">
      <c r="A170" s="2" t="s">
        <v>2</v>
      </c>
      <c r="C170" s="1" t="s">
        <v>84</v>
      </c>
      <c r="D170" s="7">
        <f>D171+D172+D173</f>
        <v>35559</v>
      </c>
      <c r="E170" s="7">
        <f t="shared" ref="E170:G170" si="41">E171+E172+E173</f>
        <v>31859</v>
      </c>
      <c r="F170" s="7">
        <f t="shared" si="41"/>
        <v>31859</v>
      </c>
      <c r="G170" s="7">
        <f t="shared" si="41"/>
        <v>31859</v>
      </c>
    </row>
    <row r="171" spans="1:8" x14ac:dyDescent="0.25">
      <c r="A171" s="2" t="s">
        <v>3</v>
      </c>
      <c r="C171" s="1" t="s">
        <v>13</v>
      </c>
      <c r="D171" s="5">
        <v>48959</v>
      </c>
      <c r="E171" s="5">
        <v>48959</v>
      </c>
      <c r="F171" s="5">
        <v>48959</v>
      </c>
      <c r="G171" s="5">
        <v>48959</v>
      </c>
    </row>
    <row r="172" spans="1:8" x14ac:dyDescent="0.25">
      <c r="A172" s="2" t="s">
        <v>3</v>
      </c>
      <c r="B172" s="1">
        <v>84</v>
      </c>
      <c r="C172" s="44" t="s">
        <v>344</v>
      </c>
      <c r="D172" s="5">
        <v>-1400</v>
      </c>
      <c r="E172" s="5">
        <v>-2100</v>
      </c>
      <c r="F172" s="5">
        <v>-2100</v>
      </c>
      <c r="G172" s="5">
        <v>-2100</v>
      </c>
      <c r="H172" s="1" t="s">
        <v>345</v>
      </c>
    </row>
    <row r="173" spans="1:8" x14ac:dyDescent="0.25">
      <c r="A173" s="2" t="s">
        <v>3</v>
      </c>
      <c r="B173" s="1">
        <v>85</v>
      </c>
      <c r="C173" s="51" t="s">
        <v>913</v>
      </c>
      <c r="D173" s="5">
        <v>-12000</v>
      </c>
      <c r="E173" s="5">
        <v>-15000</v>
      </c>
      <c r="F173" s="5">
        <v>-15000</v>
      </c>
      <c r="G173" s="5">
        <v>-15000</v>
      </c>
      <c r="H173" s="1" t="s">
        <v>346</v>
      </c>
    </row>
    <row r="174" spans="1:8" x14ac:dyDescent="0.25">
      <c r="A174" s="2" t="s">
        <v>2</v>
      </c>
      <c r="C174" s="1" t="s">
        <v>85</v>
      </c>
      <c r="D174" s="7">
        <f>D175+D176+D177</f>
        <v>86492</v>
      </c>
      <c r="E174" s="7">
        <f t="shared" ref="E174:G174" si="42">E175+E176+E177</f>
        <v>86492</v>
      </c>
      <c r="F174" s="7">
        <f t="shared" si="42"/>
        <v>86492</v>
      </c>
      <c r="G174" s="7">
        <f t="shared" si="42"/>
        <v>86492</v>
      </c>
    </row>
    <row r="175" spans="1:8" x14ac:dyDescent="0.25">
      <c r="A175" s="2" t="s">
        <v>3</v>
      </c>
      <c r="C175" s="1" t="s">
        <v>13</v>
      </c>
      <c r="D175" s="5">
        <v>86792</v>
      </c>
      <c r="E175" s="5">
        <v>86792</v>
      </c>
      <c r="F175" s="5">
        <v>86792</v>
      </c>
      <c r="G175" s="5">
        <v>86792</v>
      </c>
    </row>
    <row r="176" spans="1:8" x14ac:dyDescent="0.25">
      <c r="A176" s="2" t="s">
        <v>3</v>
      </c>
      <c r="B176" s="1">
        <v>86</v>
      </c>
      <c r="C176" s="51" t="s">
        <v>347</v>
      </c>
      <c r="D176" s="5">
        <v>-2000</v>
      </c>
      <c r="E176" s="5">
        <v>-2000</v>
      </c>
      <c r="F176" s="5">
        <v>-2000</v>
      </c>
      <c r="G176" s="5">
        <v>-2000</v>
      </c>
      <c r="H176" s="1" t="s">
        <v>349</v>
      </c>
    </row>
    <row r="177" spans="1:8" x14ac:dyDescent="0.25">
      <c r="A177" s="2" t="s">
        <v>3</v>
      </c>
      <c r="B177" s="1">
        <v>87</v>
      </c>
      <c r="C177" s="45" t="s">
        <v>348</v>
      </c>
      <c r="D177" s="5">
        <v>1700</v>
      </c>
      <c r="E177" s="5">
        <v>1700</v>
      </c>
      <c r="F177" s="5">
        <v>1700</v>
      </c>
      <c r="G177" s="5">
        <v>1700</v>
      </c>
      <c r="H177" s="1" t="s">
        <v>350</v>
      </c>
    </row>
    <row r="178" spans="1:8" x14ac:dyDescent="0.25">
      <c r="A178" s="2" t="s">
        <v>2</v>
      </c>
      <c r="C178" s="1" t="s">
        <v>86</v>
      </c>
      <c r="D178" s="7">
        <f>D179+D180+D181</f>
        <v>65802</v>
      </c>
      <c r="E178" s="7">
        <f t="shared" ref="E178:G178" si="43">E179+E180+E181</f>
        <v>66302</v>
      </c>
      <c r="F178" s="7">
        <f t="shared" si="43"/>
        <v>65802</v>
      </c>
      <c r="G178" s="7">
        <f t="shared" si="43"/>
        <v>65802</v>
      </c>
    </row>
    <row r="179" spans="1:8" x14ac:dyDescent="0.25">
      <c r="A179" s="2" t="s">
        <v>3</v>
      </c>
      <c r="C179" s="1" t="s">
        <v>13</v>
      </c>
      <c r="D179" s="5">
        <v>68602</v>
      </c>
      <c r="E179" s="5">
        <v>68602</v>
      </c>
      <c r="F179" s="5">
        <v>68602</v>
      </c>
      <c r="G179" s="5">
        <v>68602</v>
      </c>
    </row>
    <row r="180" spans="1:8" x14ac:dyDescent="0.25">
      <c r="A180" s="2" t="s">
        <v>3</v>
      </c>
      <c r="B180" s="1">
        <v>88</v>
      </c>
      <c r="C180" s="1" t="s">
        <v>351</v>
      </c>
      <c r="D180" s="5">
        <v>0</v>
      </c>
      <c r="E180" s="5">
        <v>500</v>
      </c>
      <c r="F180" s="5">
        <v>0</v>
      </c>
      <c r="G180" s="5">
        <v>0</v>
      </c>
      <c r="H180" s="1" t="s">
        <v>352</v>
      </c>
    </row>
    <row r="181" spans="1:8" x14ac:dyDescent="0.25">
      <c r="A181" s="2" t="s">
        <v>3</v>
      </c>
      <c r="B181" s="1">
        <v>89</v>
      </c>
      <c r="C181" s="1" t="s">
        <v>353</v>
      </c>
      <c r="D181" s="5">
        <v>-2800</v>
      </c>
      <c r="E181" s="5">
        <v>-2800</v>
      </c>
      <c r="F181" s="5">
        <v>-2800</v>
      </c>
      <c r="G181" s="5">
        <v>-2800</v>
      </c>
      <c r="H181" s="1" t="s">
        <v>354</v>
      </c>
    </row>
    <row r="182" spans="1:8" x14ac:dyDescent="0.25">
      <c r="A182" s="2" t="s">
        <v>0</v>
      </c>
      <c r="C182" s="8" t="s">
        <v>87</v>
      </c>
      <c r="D182" s="12">
        <f>D161+D170+D174+D178</f>
        <v>447942</v>
      </c>
      <c r="E182" s="12">
        <f t="shared" ref="E182:G182" si="44">E161+E170+E174+E178</f>
        <v>443342</v>
      </c>
      <c r="F182" s="12">
        <f t="shared" si="44"/>
        <v>441142</v>
      </c>
      <c r="G182" s="12">
        <f t="shared" si="44"/>
        <v>441142</v>
      </c>
    </row>
    <row r="183" spans="1:8" x14ac:dyDescent="0.25">
      <c r="A183" s="2" t="s">
        <v>1</v>
      </c>
      <c r="C183" s="6" t="s">
        <v>88</v>
      </c>
      <c r="D183" s="5"/>
      <c r="E183" s="5"/>
      <c r="F183" s="5"/>
      <c r="G183" s="5"/>
    </row>
    <row r="184" spans="1:8" x14ac:dyDescent="0.25">
      <c r="A184" s="2" t="s">
        <v>2</v>
      </c>
      <c r="C184" s="1" t="s">
        <v>88</v>
      </c>
      <c r="D184" s="7">
        <f>SUM(D185:D194)</f>
        <v>1139630</v>
      </c>
      <c r="E184" s="7">
        <f>SUM(E185:E194)</f>
        <v>1120630</v>
      </c>
      <c r="F184" s="7">
        <f>SUM(F185:F194)</f>
        <v>1105630</v>
      </c>
      <c r="G184" s="7">
        <f>SUM(G185:G194)</f>
        <v>1090630</v>
      </c>
    </row>
    <row r="185" spans="1:8" x14ac:dyDescent="0.25">
      <c r="A185" s="2" t="s">
        <v>3</v>
      </c>
      <c r="C185" s="1" t="s">
        <v>13</v>
      </c>
      <c r="D185" s="5">
        <v>1167230</v>
      </c>
      <c r="E185" s="5">
        <v>1167230</v>
      </c>
      <c r="F185" s="5">
        <v>1167230</v>
      </c>
      <c r="G185" s="5">
        <v>1167230</v>
      </c>
    </row>
    <row r="186" spans="1:8" x14ac:dyDescent="0.25">
      <c r="A186" s="2" t="s">
        <v>3</v>
      </c>
      <c r="B186" s="1">
        <v>90</v>
      </c>
      <c r="C186" s="1" t="s">
        <v>917</v>
      </c>
      <c r="D186" s="5">
        <v>-2000</v>
      </c>
      <c r="E186" s="5">
        <v>-3000</v>
      </c>
      <c r="F186" s="5">
        <v>-3000</v>
      </c>
      <c r="G186" s="5">
        <v>-3000</v>
      </c>
      <c r="H186" s="1" t="s">
        <v>355</v>
      </c>
    </row>
    <row r="187" spans="1:8" x14ac:dyDescent="0.25">
      <c r="A187" s="2" t="s">
        <v>3</v>
      </c>
      <c r="B187" s="1">
        <v>91</v>
      </c>
      <c r="C187" s="1" t="s">
        <v>918</v>
      </c>
      <c r="D187" s="5">
        <v>-8509</v>
      </c>
      <c r="E187" s="5">
        <v>-8509</v>
      </c>
      <c r="F187" s="5">
        <v>-8509</v>
      </c>
      <c r="G187" s="5">
        <v>-8509</v>
      </c>
      <c r="H187" s="1" t="s">
        <v>356</v>
      </c>
    </row>
    <row r="188" spans="1:8" x14ac:dyDescent="0.25">
      <c r="A188" s="2" t="s">
        <v>3</v>
      </c>
      <c r="B188" s="1">
        <v>92</v>
      </c>
      <c r="C188" s="1" t="s">
        <v>363</v>
      </c>
      <c r="D188" s="5">
        <v>8509</v>
      </c>
      <c r="E188" s="5">
        <v>8509</v>
      </c>
      <c r="F188" s="5">
        <v>8509</v>
      </c>
      <c r="G188" s="5">
        <v>8509</v>
      </c>
      <c r="H188" s="1" t="s">
        <v>364</v>
      </c>
    </row>
    <row r="189" spans="1:8" x14ac:dyDescent="0.25">
      <c r="A189" s="2" t="s">
        <v>3</v>
      </c>
      <c r="B189" s="1">
        <v>93</v>
      </c>
      <c r="C189" s="1" t="s">
        <v>919</v>
      </c>
      <c r="D189" s="5">
        <v>5000</v>
      </c>
      <c r="E189" s="5">
        <v>5000</v>
      </c>
      <c r="F189" s="5">
        <v>5000</v>
      </c>
      <c r="G189" s="5">
        <v>5000</v>
      </c>
      <c r="H189" s="1" t="s">
        <v>357</v>
      </c>
    </row>
    <row r="190" spans="1:8" x14ac:dyDescent="0.25">
      <c r="A190" s="2" t="s">
        <v>3</v>
      </c>
      <c r="B190" s="1">
        <v>94</v>
      </c>
      <c r="C190" s="1" t="s">
        <v>920</v>
      </c>
      <c r="D190" s="5">
        <v>-5000</v>
      </c>
      <c r="E190" s="5">
        <v>-5000</v>
      </c>
      <c r="F190" s="5">
        <v>-5000</v>
      </c>
      <c r="G190" s="5">
        <v>-5000</v>
      </c>
      <c r="H190" s="1" t="s">
        <v>358</v>
      </c>
    </row>
    <row r="191" spans="1:8" x14ac:dyDescent="0.25">
      <c r="A191" s="2" t="s">
        <v>3</v>
      </c>
      <c r="B191" s="1">
        <v>95</v>
      </c>
      <c r="C191" s="1" t="s">
        <v>921</v>
      </c>
      <c r="D191" s="5">
        <v>-2600</v>
      </c>
      <c r="E191" s="5">
        <v>-2600</v>
      </c>
      <c r="F191" s="5">
        <v>-2600</v>
      </c>
      <c r="G191" s="5">
        <v>-2600</v>
      </c>
      <c r="H191" s="1" t="s">
        <v>359</v>
      </c>
    </row>
    <row r="192" spans="1:8" x14ac:dyDescent="0.25">
      <c r="A192" s="2" t="s">
        <v>3</v>
      </c>
      <c r="B192" s="1">
        <v>96</v>
      </c>
      <c r="C192" s="1" t="s">
        <v>922</v>
      </c>
      <c r="D192" s="5">
        <v>-4000</v>
      </c>
      <c r="E192" s="5">
        <v>-4000</v>
      </c>
      <c r="F192" s="5">
        <v>-4000</v>
      </c>
      <c r="G192" s="5">
        <v>-4000</v>
      </c>
      <c r="H192" s="1" t="s">
        <v>360</v>
      </c>
    </row>
    <row r="193" spans="1:8" x14ac:dyDescent="0.25">
      <c r="A193" s="2" t="s">
        <v>3</v>
      </c>
      <c r="B193" s="1">
        <v>97</v>
      </c>
      <c r="C193" s="1" t="s">
        <v>923</v>
      </c>
      <c r="D193" s="5">
        <v>-7000</v>
      </c>
      <c r="E193" s="5">
        <v>-7000</v>
      </c>
      <c r="F193" s="5">
        <v>-7000</v>
      </c>
      <c r="G193" s="5">
        <v>-7000</v>
      </c>
      <c r="H193" s="1" t="s">
        <v>361</v>
      </c>
    </row>
    <row r="194" spans="1:8" x14ac:dyDescent="0.25">
      <c r="A194" s="2" t="s">
        <v>3</v>
      </c>
      <c r="B194" s="1">
        <v>98</v>
      </c>
      <c r="C194" s="1" t="s">
        <v>924</v>
      </c>
      <c r="D194" s="5">
        <v>-12000</v>
      </c>
      <c r="E194" s="5">
        <v>-30000</v>
      </c>
      <c r="F194" s="5">
        <v>-45000</v>
      </c>
      <c r="G194" s="5">
        <v>-60000</v>
      </c>
      <c r="H194" s="1" t="s">
        <v>362</v>
      </c>
    </row>
    <row r="195" spans="1:8" x14ac:dyDescent="0.25">
      <c r="A195" s="2" t="s">
        <v>2</v>
      </c>
      <c r="C195" s="1" t="s">
        <v>89</v>
      </c>
      <c r="D195" s="7">
        <f>D196+D197+D198</f>
        <v>86097</v>
      </c>
      <c r="E195" s="7">
        <f t="shared" ref="E195:G195" si="45">E196+E197+E198</f>
        <v>80097</v>
      </c>
      <c r="F195" s="7">
        <f t="shared" si="45"/>
        <v>80097</v>
      </c>
      <c r="G195" s="7">
        <f t="shared" si="45"/>
        <v>80097</v>
      </c>
    </row>
    <row r="196" spans="1:8" x14ac:dyDescent="0.25">
      <c r="A196" s="2" t="s">
        <v>3</v>
      </c>
      <c r="C196" s="1" t="s">
        <v>13</v>
      </c>
      <c r="D196" s="5">
        <v>89897</v>
      </c>
      <c r="E196" s="5">
        <v>89897</v>
      </c>
      <c r="F196" s="5">
        <v>89897</v>
      </c>
      <c r="G196" s="5">
        <v>89897</v>
      </c>
    </row>
    <row r="197" spans="1:8" x14ac:dyDescent="0.25">
      <c r="A197" s="2" t="s">
        <v>3</v>
      </c>
      <c r="B197" s="1">
        <v>99</v>
      </c>
      <c r="C197" s="1" t="s">
        <v>365</v>
      </c>
      <c r="D197" s="5">
        <v>-4000</v>
      </c>
      <c r="E197" s="5">
        <v>-6000</v>
      </c>
      <c r="F197" s="5">
        <v>-6000</v>
      </c>
      <c r="G197" s="5">
        <v>-6000</v>
      </c>
      <c r="H197" s="52" t="s">
        <v>915</v>
      </c>
    </row>
    <row r="198" spans="1:8" x14ac:dyDescent="0.25">
      <c r="A198" s="2" t="s">
        <v>3</v>
      </c>
      <c r="B198" s="1">
        <v>100</v>
      </c>
      <c r="C198" s="1" t="s">
        <v>914</v>
      </c>
      <c r="D198" s="5">
        <v>200</v>
      </c>
      <c r="E198" s="5">
        <v>-3800</v>
      </c>
      <c r="F198" s="5">
        <v>-3800</v>
      </c>
      <c r="G198" s="5">
        <v>-3800</v>
      </c>
      <c r="H198" s="52" t="s">
        <v>916</v>
      </c>
    </row>
    <row r="199" spans="1:8" x14ac:dyDescent="0.25">
      <c r="A199" s="2" t="s">
        <v>0</v>
      </c>
      <c r="C199" s="8" t="s">
        <v>90</v>
      </c>
      <c r="D199" s="7">
        <f>D184+D195</f>
        <v>1225727</v>
      </c>
      <c r="E199" s="7">
        <f>E184+E195</f>
        <v>1200727</v>
      </c>
      <c r="F199" s="7">
        <f>F184+F195</f>
        <v>1185727</v>
      </c>
      <c r="G199" s="7">
        <f>G184+G195</f>
        <v>1170727</v>
      </c>
    </row>
    <row r="200" spans="1:8" x14ac:dyDescent="0.25">
      <c r="A200" s="2" t="s">
        <v>1</v>
      </c>
      <c r="C200" s="6" t="s">
        <v>91</v>
      </c>
      <c r="D200" s="5"/>
      <c r="E200" s="5"/>
      <c r="F200" s="5"/>
      <c r="G200" s="5"/>
    </row>
    <row r="201" spans="1:8" x14ac:dyDescent="0.25">
      <c r="A201" s="2" t="s">
        <v>2</v>
      </c>
      <c r="C201" s="1" t="s">
        <v>92</v>
      </c>
      <c r="D201" s="7">
        <f>D202+D203+D204</f>
        <v>37179</v>
      </c>
      <c r="E201" s="7">
        <f t="shared" ref="E201:G201" si="46">E202+E203+E204</f>
        <v>33179</v>
      </c>
      <c r="F201" s="7">
        <f t="shared" si="46"/>
        <v>33179</v>
      </c>
      <c r="G201" s="7">
        <f t="shared" si="46"/>
        <v>33179</v>
      </c>
    </row>
    <row r="202" spans="1:8" x14ac:dyDescent="0.25">
      <c r="A202" s="2" t="s">
        <v>3</v>
      </c>
      <c r="C202" s="1" t="s">
        <v>13</v>
      </c>
      <c r="D202" s="5">
        <v>37679</v>
      </c>
      <c r="E202" s="5">
        <v>37679</v>
      </c>
      <c r="F202" s="5">
        <v>37679</v>
      </c>
      <c r="G202" s="5">
        <v>37679</v>
      </c>
    </row>
    <row r="203" spans="1:8" x14ac:dyDescent="0.25">
      <c r="A203" s="2" t="s">
        <v>3</v>
      </c>
      <c r="B203" s="1">
        <v>101</v>
      </c>
      <c r="C203" s="1" t="s">
        <v>366</v>
      </c>
      <c r="D203" s="5">
        <v>0</v>
      </c>
      <c r="E203" s="5">
        <v>-3500</v>
      </c>
      <c r="F203" s="5">
        <v>-3500</v>
      </c>
      <c r="G203" s="5">
        <v>-3500</v>
      </c>
      <c r="H203" s="11" t="s">
        <v>367</v>
      </c>
    </row>
    <row r="204" spans="1:8" x14ac:dyDescent="0.25">
      <c r="A204" s="2" t="s">
        <v>3</v>
      </c>
      <c r="B204" s="1">
        <v>102</v>
      </c>
      <c r="C204" s="1" t="s">
        <v>368</v>
      </c>
      <c r="D204" s="5">
        <v>-500</v>
      </c>
      <c r="E204" s="5">
        <v>-1000</v>
      </c>
      <c r="F204" s="5">
        <v>-1000</v>
      </c>
      <c r="G204" s="5">
        <v>-1000</v>
      </c>
      <c r="H204" s="1" t="s">
        <v>369</v>
      </c>
    </row>
    <row r="205" spans="1:8" x14ac:dyDescent="0.25">
      <c r="A205" s="2" t="s">
        <v>0</v>
      </c>
      <c r="C205" s="8" t="s">
        <v>93</v>
      </c>
      <c r="D205" s="7">
        <f>D201</f>
        <v>37179</v>
      </c>
      <c r="E205" s="7">
        <f t="shared" ref="E205:G205" si="47">E201</f>
        <v>33179</v>
      </c>
      <c r="F205" s="7">
        <f t="shared" si="47"/>
        <v>33179</v>
      </c>
      <c r="G205" s="7">
        <f t="shared" si="47"/>
        <v>33179</v>
      </c>
    </row>
    <row r="206" spans="1:8" x14ac:dyDescent="0.25">
      <c r="A206" s="2" t="s">
        <v>1</v>
      </c>
      <c r="C206" s="6" t="s">
        <v>94</v>
      </c>
      <c r="D206" s="5"/>
      <c r="E206" s="5"/>
      <c r="F206" s="5"/>
      <c r="G206" s="5"/>
    </row>
    <row r="207" spans="1:8" x14ac:dyDescent="0.25">
      <c r="A207" s="2" t="s">
        <v>2</v>
      </c>
      <c r="C207" s="1" t="s">
        <v>95</v>
      </c>
      <c r="D207" s="7">
        <f>SUM(D208:D229)</f>
        <v>1608415</v>
      </c>
      <c r="E207" s="7">
        <f>SUM(E208:E229)</f>
        <v>1576515</v>
      </c>
      <c r="F207" s="7">
        <f>SUM(F208:F229)</f>
        <v>1568515</v>
      </c>
      <c r="G207" s="7">
        <f>SUM(G208:G229)</f>
        <v>1568515</v>
      </c>
    </row>
    <row r="208" spans="1:8" x14ac:dyDescent="0.25">
      <c r="A208" s="2" t="s">
        <v>3</v>
      </c>
      <c r="C208" s="1" t="s">
        <v>13</v>
      </c>
      <c r="D208" s="5">
        <v>1547165</v>
      </c>
      <c r="E208" s="5">
        <v>1547165</v>
      </c>
      <c r="F208" s="5">
        <v>1547165</v>
      </c>
      <c r="G208" s="5">
        <v>1547165</v>
      </c>
    </row>
    <row r="209" spans="1:8" x14ac:dyDescent="0.25">
      <c r="A209" s="2" t="s">
        <v>3</v>
      </c>
      <c r="B209" s="1">
        <v>103</v>
      </c>
      <c r="C209" s="1" t="s">
        <v>370</v>
      </c>
      <c r="D209" s="5">
        <v>5000</v>
      </c>
      <c r="E209" s="5">
        <v>7000</v>
      </c>
      <c r="F209" s="5">
        <v>9000</v>
      </c>
      <c r="G209" s="5">
        <v>9000</v>
      </c>
      <c r="H209" s="1" t="s">
        <v>371</v>
      </c>
    </row>
    <row r="210" spans="1:8" x14ac:dyDescent="0.25">
      <c r="A210" s="2" t="s">
        <v>3</v>
      </c>
      <c r="B210" s="1">
        <v>104</v>
      </c>
      <c r="C210" s="1" t="s">
        <v>388</v>
      </c>
      <c r="D210" s="5" t="s">
        <v>260</v>
      </c>
      <c r="E210" s="5">
        <v>-2000</v>
      </c>
      <c r="F210" s="5">
        <v>-12000</v>
      </c>
      <c r="G210" s="5">
        <v>-12000</v>
      </c>
      <c r="H210" s="1" t="s">
        <v>389</v>
      </c>
    </row>
    <row r="211" spans="1:8" x14ac:dyDescent="0.25">
      <c r="A211" s="2" t="s">
        <v>3</v>
      </c>
      <c r="B211" s="1">
        <v>105</v>
      </c>
      <c r="C211" s="1" t="s">
        <v>400</v>
      </c>
      <c r="D211" s="5" t="s">
        <v>260</v>
      </c>
      <c r="E211" s="5">
        <v>-800</v>
      </c>
      <c r="F211" s="5">
        <v>-800</v>
      </c>
      <c r="G211" s="13">
        <v>-800</v>
      </c>
      <c r="H211" s="1" t="s">
        <v>401</v>
      </c>
    </row>
    <row r="212" spans="1:8" x14ac:dyDescent="0.25">
      <c r="A212" s="2" t="s">
        <v>3</v>
      </c>
      <c r="B212" s="1">
        <v>106</v>
      </c>
      <c r="C212" s="1" t="s">
        <v>372</v>
      </c>
      <c r="D212" s="5">
        <v>-1500</v>
      </c>
      <c r="E212" s="5">
        <v>-3000</v>
      </c>
      <c r="F212" s="5">
        <v>-3000</v>
      </c>
      <c r="G212" s="5">
        <v>-3000</v>
      </c>
      <c r="H212" s="1" t="s">
        <v>373</v>
      </c>
    </row>
    <row r="213" spans="1:8" x14ac:dyDescent="0.25">
      <c r="A213" s="2" t="s">
        <v>3</v>
      </c>
      <c r="B213" s="1">
        <v>107</v>
      </c>
      <c r="C213" s="1" t="s">
        <v>374</v>
      </c>
      <c r="D213" s="5">
        <v>800</v>
      </c>
      <c r="E213" s="5">
        <v>-700</v>
      </c>
      <c r="F213" s="5">
        <v>-700</v>
      </c>
      <c r="G213" s="5">
        <v>-700</v>
      </c>
      <c r="H213" s="1" t="s">
        <v>375</v>
      </c>
    </row>
    <row r="214" spans="1:8" x14ac:dyDescent="0.25">
      <c r="A214" s="2" t="s">
        <v>3</v>
      </c>
      <c r="B214" s="1">
        <v>108</v>
      </c>
      <c r="C214" s="1" t="s">
        <v>404</v>
      </c>
      <c r="D214" s="5">
        <v>800</v>
      </c>
      <c r="E214" s="5">
        <v>-1600</v>
      </c>
      <c r="F214" s="5">
        <v>-1600</v>
      </c>
      <c r="G214" s="5">
        <v>-1600</v>
      </c>
      <c r="H214" s="1" t="s">
        <v>405</v>
      </c>
    </row>
    <row r="215" spans="1:8" x14ac:dyDescent="0.25">
      <c r="A215" s="2" t="s">
        <v>3</v>
      </c>
      <c r="B215" s="1">
        <v>109</v>
      </c>
      <c r="C215" s="1" t="s">
        <v>376</v>
      </c>
      <c r="D215" s="5">
        <v>-1500</v>
      </c>
      <c r="E215" s="5">
        <v>-1500</v>
      </c>
      <c r="F215" s="5">
        <v>-1500</v>
      </c>
      <c r="G215" s="5">
        <v>-1500</v>
      </c>
      <c r="H215" s="1" t="s">
        <v>377</v>
      </c>
    </row>
    <row r="216" spans="1:8" x14ac:dyDescent="0.25">
      <c r="A216" s="2" t="s">
        <v>3</v>
      </c>
      <c r="B216" s="1">
        <v>110</v>
      </c>
      <c r="C216" s="1" t="s">
        <v>378</v>
      </c>
      <c r="D216" s="5">
        <v>-2000</v>
      </c>
      <c r="E216" s="5">
        <v>-3000</v>
      </c>
      <c r="F216" s="5">
        <v>-3000</v>
      </c>
      <c r="G216" s="5">
        <v>-3000</v>
      </c>
      <c r="H216" s="1" t="s">
        <v>379</v>
      </c>
    </row>
    <row r="217" spans="1:8" x14ac:dyDescent="0.25">
      <c r="A217" s="2" t="s">
        <v>3</v>
      </c>
      <c r="B217" s="1">
        <v>111</v>
      </c>
      <c r="C217" s="1" t="s">
        <v>380</v>
      </c>
      <c r="D217" s="5">
        <v>15000</v>
      </c>
      <c r="E217" s="5">
        <v>15000</v>
      </c>
      <c r="F217" s="5">
        <v>15000</v>
      </c>
      <c r="G217" s="5">
        <v>15000</v>
      </c>
      <c r="H217" s="1" t="s">
        <v>381</v>
      </c>
    </row>
    <row r="218" spans="1:8" x14ac:dyDescent="0.25">
      <c r="A218" s="2" t="s">
        <v>3</v>
      </c>
      <c r="B218" s="1">
        <v>112</v>
      </c>
      <c r="C218" s="1" t="s">
        <v>382</v>
      </c>
      <c r="D218" s="5">
        <v>6000</v>
      </c>
      <c r="E218" s="5">
        <v>6000</v>
      </c>
      <c r="F218" s="5">
        <v>6000</v>
      </c>
      <c r="G218" s="5">
        <v>6000</v>
      </c>
      <c r="H218" s="1" t="s">
        <v>383</v>
      </c>
    </row>
    <row r="219" spans="1:8" x14ac:dyDescent="0.25">
      <c r="A219" s="2" t="s">
        <v>3</v>
      </c>
      <c r="B219" s="1">
        <v>113</v>
      </c>
      <c r="C219" s="1" t="s">
        <v>384</v>
      </c>
      <c r="D219" s="5">
        <v>-400</v>
      </c>
      <c r="E219" s="5">
        <v>-400</v>
      </c>
      <c r="F219" s="5">
        <v>-400</v>
      </c>
      <c r="G219" s="5">
        <v>-400</v>
      </c>
      <c r="H219" s="1" t="s">
        <v>385</v>
      </c>
    </row>
    <row r="220" spans="1:8" x14ac:dyDescent="0.25">
      <c r="A220" s="2" t="s">
        <v>3</v>
      </c>
      <c r="B220" s="1">
        <v>114</v>
      </c>
      <c r="C220" s="1" t="s">
        <v>386</v>
      </c>
      <c r="D220" s="5">
        <v>1150</v>
      </c>
      <c r="E220" s="5">
        <v>1150</v>
      </c>
      <c r="F220" s="5">
        <v>1150</v>
      </c>
      <c r="G220" s="5">
        <v>1150</v>
      </c>
      <c r="H220" s="1" t="s">
        <v>387</v>
      </c>
    </row>
    <row r="221" spans="1:8" x14ac:dyDescent="0.25">
      <c r="A221" s="2" t="s">
        <v>3</v>
      </c>
      <c r="B221" s="1">
        <v>115</v>
      </c>
      <c r="C221" s="1" t="s">
        <v>390</v>
      </c>
      <c r="D221" s="5">
        <v>1000</v>
      </c>
      <c r="E221" s="5" t="s">
        <v>260</v>
      </c>
      <c r="F221" s="5" t="s">
        <v>270</v>
      </c>
      <c r="G221" s="5" t="s">
        <v>248</v>
      </c>
      <c r="H221" s="1" t="s">
        <v>391</v>
      </c>
    </row>
    <row r="222" spans="1:8" x14ac:dyDescent="0.25">
      <c r="A222" s="2" t="s">
        <v>3</v>
      </c>
      <c r="B222" s="1">
        <v>116</v>
      </c>
      <c r="C222" s="1" t="s">
        <v>392</v>
      </c>
      <c r="D222" s="5" t="s">
        <v>260</v>
      </c>
      <c r="E222" s="5">
        <v>-6000</v>
      </c>
      <c r="F222" s="5">
        <v>-6000</v>
      </c>
      <c r="G222" s="5">
        <v>-6000</v>
      </c>
      <c r="H222" s="1" t="s">
        <v>393</v>
      </c>
    </row>
    <row r="223" spans="1:8" x14ac:dyDescent="0.25">
      <c r="A223" s="2" t="s">
        <v>3</v>
      </c>
      <c r="B223" s="1">
        <v>117</v>
      </c>
      <c r="C223" s="1" t="s">
        <v>394</v>
      </c>
      <c r="D223" s="5">
        <v>-11500</v>
      </c>
      <c r="E223" s="5">
        <v>-11500</v>
      </c>
      <c r="F223" s="5">
        <v>-11500</v>
      </c>
      <c r="G223" s="5">
        <v>-11500</v>
      </c>
      <c r="H223" s="1" t="s">
        <v>395</v>
      </c>
    </row>
    <row r="224" spans="1:8" x14ac:dyDescent="0.25">
      <c r="A224" s="2" t="s">
        <v>3</v>
      </c>
      <c r="B224" s="1">
        <v>118</v>
      </c>
      <c r="C224" s="1" t="s">
        <v>396</v>
      </c>
      <c r="D224" s="5">
        <v>-5300</v>
      </c>
      <c r="E224" s="5">
        <v>-11600</v>
      </c>
      <c r="F224" s="5">
        <v>-11600</v>
      </c>
      <c r="G224" s="5">
        <v>-11600</v>
      </c>
      <c r="H224" s="1" t="s">
        <v>397</v>
      </c>
    </row>
    <row r="225" spans="1:8" x14ac:dyDescent="0.25">
      <c r="A225" s="2" t="s">
        <v>3</v>
      </c>
      <c r="B225" s="1">
        <v>119</v>
      </c>
      <c r="C225" s="1" t="s">
        <v>408</v>
      </c>
      <c r="D225" s="5">
        <v>4400</v>
      </c>
      <c r="E225" s="5">
        <v>5300</v>
      </c>
      <c r="F225" s="5">
        <v>5300</v>
      </c>
      <c r="G225" s="5">
        <v>5300</v>
      </c>
      <c r="H225" s="1" t="s">
        <v>409</v>
      </c>
    </row>
    <row r="226" spans="1:8" x14ac:dyDescent="0.25">
      <c r="A226" s="2" t="s">
        <v>3</v>
      </c>
      <c r="B226" s="1">
        <v>120</v>
      </c>
      <c r="C226" s="1" t="s">
        <v>398</v>
      </c>
      <c r="D226" s="5">
        <v>-3700</v>
      </c>
      <c r="E226" s="5">
        <v>-8000</v>
      </c>
      <c r="F226" s="5">
        <v>-8000</v>
      </c>
      <c r="G226" s="5">
        <v>-8000</v>
      </c>
      <c r="H226" s="1" t="s">
        <v>399</v>
      </c>
    </row>
    <row r="227" spans="1:8" x14ac:dyDescent="0.25">
      <c r="A227" s="2" t="s">
        <v>3</v>
      </c>
      <c r="B227" s="1">
        <v>121</v>
      </c>
      <c r="C227" s="1" t="s">
        <v>402</v>
      </c>
      <c r="D227" s="5">
        <v>3000</v>
      </c>
      <c r="E227" s="5">
        <v>5000</v>
      </c>
      <c r="F227" s="5">
        <v>5000</v>
      </c>
      <c r="G227" s="5">
        <v>5000</v>
      </c>
      <c r="H227" s="1" t="s">
        <v>403</v>
      </c>
    </row>
    <row r="228" spans="1:8" x14ac:dyDescent="0.25">
      <c r="A228" s="2" t="s">
        <v>3</v>
      </c>
      <c r="B228" s="1">
        <v>122</v>
      </c>
      <c r="C228" s="1" t="s">
        <v>406</v>
      </c>
      <c r="D228" s="5">
        <v>40000</v>
      </c>
      <c r="E228" s="5">
        <v>40000</v>
      </c>
      <c r="F228" s="5">
        <v>40000</v>
      </c>
      <c r="G228" s="5">
        <v>40000</v>
      </c>
      <c r="H228" s="1" t="s">
        <v>407</v>
      </c>
    </row>
    <row r="229" spans="1:8" x14ac:dyDescent="0.25">
      <c r="A229" s="2" t="s">
        <v>3</v>
      </c>
      <c r="B229" s="1">
        <v>123</v>
      </c>
      <c r="C229" s="1" t="s">
        <v>410</v>
      </c>
      <c r="D229" s="5">
        <v>10000</v>
      </c>
      <c r="E229" s="5" t="s">
        <v>260</v>
      </c>
      <c r="F229" s="5" t="s">
        <v>270</v>
      </c>
      <c r="G229" s="5" t="s">
        <v>248</v>
      </c>
      <c r="H229" s="1" t="s">
        <v>411</v>
      </c>
    </row>
    <row r="230" spans="1:8" x14ac:dyDescent="0.25">
      <c r="A230" s="2" t="s">
        <v>2</v>
      </c>
      <c r="C230" s="1" t="s">
        <v>96</v>
      </c>
      <c r="D230" s="7">
        <f>SUM(D231:D236)</f>
        <v>98822</v>
      </c>
      <c r="E230" s="7">
        <f t="shared" ref="E230:G230" si="48">SUM(E231:E236)</f>
        <v>88622</v>
      </c>
      <c r="F230" s="7">
        <f t="shared" si="48"/>
        <v>88622</v>
      </c>
      <c r="G230" s="7">
        <f t="shared" si="48"/>
        <v>88622</v>
      </c>
    </row>
    <row r="231" spans="1:8" x14ac:dyDescent="0.25">
      <c r="A231" s="2" t="s">
        <v>3</v>
      </c>
      <c r="C231" s="1" t="s">
        <v>13</v>
      </c>
      <c r="D231" s="5">
        <v>110922</v>
      </c>
      <c r="E231" s="5">
        <v>110922</v>
      </c>
      <c r="F231" s="5">
        <v>110922</v>
      </c>
      <c r="G231" s="5">
        <v>110922</v>
      </c>
    </row>
    <row r="232" spans="1:8" x14ac:dyDescent="0.25">
      <c r="A232" s="2" t="s">
        <v>3</v>
      </c>
      <c r="B232" s="1">
        <v>124</v>
      </c>
      <c r="C232" s="1" t="s">
        <v>412</v>
      </c>
      <c r="D232" s="5">
        <v>-3000</v>
      </c>
      <c r="E232" s="5">
        <v>-6000</v>
      </c>
      <c r="F232" s="5">
        <v>-6000</v>
      </c>
      <c r="G232" s="5">
        <v>-6000</v>
      </c>
      <c r="H232" s="1" t="s">
        <v>413</v>
      </c>
    </row>
    <row r="233" spans="1:8" x14ac:dyDescent="0.25">
      <c r="A233" s="2" t="s">
        <v>3</v>
      </c>
      <c r="B233" s="1">
        <v>125</v>
      </c>
      <c r="C233" s="1" t="s">
        <v>414</v>
      </c>
      <c r="D233" s="5">
        <v>-2300</v>
      </c>
      <c r="E233" s="5">
        <v>-2300</v>
      </c>
      <c r="F233" s="5">
        <v>-2300</v>
      </c>
      <c r="G233" s="5">
        <v>-2300</v>
      </c>
      <c r="H233" s="1" t="s">
        <v>415</v>
      </c>
    </row>
    <row r="234" spans="1:8" x14ac:dyDescent="0.25">
      <c r="A234" s="2" t="s">
        <v>3</v>
      </c>
      <c r="B234" s="1">
        <v>126</v>
      </c>
      <c r="C234" s="1" t="s">
        <v>416</v>
      </c>
      <c r="D234" s="5">
        <v>-3500</v>
      </c>
      <c r="E234" s="5">
        <v>-7000</v>
      </c>
      <c r="F234" s="5">
        <v>-7000</v>
      </c>
      <c r="G234" s="5">
        <v>-7000</v>
      </c>
      <c r="H234" s="1" t="s">
        <v>417</v>
      </c>
    </row>
    <row r="235" spans="1:8" x14ac:dyDescent="0.25">
      <c r="A235" s="2" t="s">
        <v>3</v>
      </c>
      <c r="B235" s="1">
        <v>127</v>
      </c>
      <c r="C235" s="1" t="s">
        <v>418</v>
      </c>
      <c r="D235" s="5">
        <v>-800</v>
      </c>
      <c r="E235" s="5">
        <v>-2000</v>
      </c>
      <c r="F235" s="5">
        <v>-2000</v>
      </c>
      <c r="G235" s="5">
        <v>-2000</v>
      </c>
      <c r="H235" s="1" t="s">
        <v>419</v>
      </c>
    </row>
    <row r="236" spans="1:8" x14ac:dyDescent="0.25">
      <c r="A236" s="2" t="s">
        <v>3</v>
      </c>
      <c r="B236" s="1">
        <v>128</v>
      </c>
      <c r="C236" s="1" t="s">
        <v>420</v>
      </c>
      <c r="D236" s="5">
        <v>-2500</v>
      </c>
      <c r="E236" s="5">
        <v>-5000</v>
      </c>
      <c r="F236" s="5">
        <v>-5000</v>
      </c>
      <c r="G236" s="5">
        <v>-5000</v>
      </c>
      <c r="H236" s="1" t="s">
        <v>421</v>
      </c>
    </row>
    <row r="237" spans="1:8" x14ac:dyDescent="0.25">
      <c r="A237" s="2" t="s">
        <v>2</v>
      </c>
      <c r="C237" s="9" t="s">
        <v>97</v>
      </c>
      <c r="D237" s="7">
        <f>D238+D239+D240+D241</f>
        <v>48433</v>
      </c>
      <c r="E237" s="7">
        <f t="shared" ref="E237:G237" si="49">E238+E239+E240+E241</f>
        <v>47433</v>
      </c>
      <c r="F237" s="7">
        <f t="shared" si="49"/>
        <v>47433</v>
      </c>
      <c r="G237" s="7">
        <f t="shared" si="49"/>
        <v>47433</v>
      </c>
    </row>
    <row r="238" spans="1:8" x14ac:dyDescent="0.25">
      <c r="A238" s="2" t="s">
        <v>3</v>
      </c>
      <c r="C238" s="1" t="s">
        <v>13</v>
      </c>
      <c r="D238" s="5">
        <v>50433</v>
      </c>
      <c r="E238" s="5">
        <v>50433</v>
      </c>
      <c r="F238" s="5">
        <v>50433</v>
      </c>
      <c r="G238" s="5">
        <v>50433</v>
      </c>
    </row>
    <row r="239" spans="1:8" x14ac:dyDescent="0.25">
      <c r="A239" s="2" t="s">
        <v>3</v>
      </c>
      <c r="B239" s="1">
        <v>129</v>
      </c>
      <c r="C239" s="1" t="s">
        <v>422</v>
      </c>
      <c r="D239" s="5">
        <v>0</v>
      </c>
      <c r="E239" s="5">
        <v>-500</v>
      </c>
      <c r="F239" s="5">
        <v>-500</v>
      </c>
      <c r="G239" s="5">
        <v>-500</v>
      </c>
      <c r="H239" s="1" t="s">
        <v>423</v>
      </c>
    </row>
    <row r="240" spans="1:8" x14ac:dyDescent="0.25">
      <c r="A240" s="2" t="s">
        <v>3</v>
      </c>
      <c r="B240" s="1">
        <v>130</v>
      </c>
      <c r="C240" s="1" t="s">
        <v>424</v>
      </c>
      <c r="D240" s="5">
        <v>-500</v>
      </c>
      <c r="E240" s="5">
        <v>-1000</v>
      </c>
      <c r="F240" s="5">
        <v>-1000</v>
      </c>
      <c r="G240" s="5">
        <v>-1000</v>
      </c>
      <c r="H240" s="1" t="s">
        <v>425</v>
      </c>
    </row>
    <row r="241" spans="1:8" x14ac:dyDescent="0.25">
      <c r="A241" s="2" t="s">
        <v>3</v>
      </c>
      <c r="B241" s="1">
        <v>131</v>
      </c>
      <c r="C241" s="1" t="s">
        <v>426</v>
      </c>
      <c r="D241" s="5">
        <v>-1500</v>
      </c>
      <c r="E241" s="5">
        <v>-1500</v>
      </c>
      <c r="F241" s="5">
        <v>-1500</v>
      </c>
      <c r="G241" s="5">
        <v>-1500</v>
      </c>
      <c r="H241" s="1" t="s">
        <v>427</v>
      </c>
    </row>
    <row r="242" spans="1:8" x14ac:dyDescent="0.25">
      <c r="A242" s="2" t="s">
        <v>2</v>
      </c>
      <c r="C242" s="9" t="s">
        <v>98</v>
      </c>
      <c r="D242" s="7">
        <f>D243</f>
        <v>43194</v>
      </c>
      <c r="E242" s="7">
        <f t="shared" ref="E242:G242" si="50">E243</f>
        <v>43194</v>
      </c>
      <c r="F242" s="7">
        <f t="shared" si="50"/>
        <v>43194</v>
      </c>
      <c r="G242" s="7">
        <f t="shared" si="50"/>
        <v>43194</v>
      </c>
    </row>
    <row r="243" spans="1:8" x14ac:dyDescent="0.25">
      <c r="A243" s="2" t="s">
        <v>3</v>
      </c>
      <c r="C243" s="1" t="s">
        <v>13</v>
      </c>
      <c r="D243" s="5">
        <v>43194</v>
      </c>
      <c r="E243" s="5">
        <v>43194</v>
      </c>
      <c r="F243" s="5">
        <v>43194</v>
      </c>
      <c r="G243" s="5">
        <v>43194</v>
      </c>
    </row>
    <row r="244" spans="1:8" x14ac:dyDescent="0.25">
      <c r="A244" s="2" t="s">
        <v>0</v>
      </c>
      <c r="C244" s="8" t="s">
        <v>99</v>
      </c>
      <c r="D244" s="7">
        <f>D242+D237+D230+D207</f>
        <v>1798864</v>
      </c>
      <c r="E244" s="7">
        <f>E242+E237+E230+E207</f>
        <v>1755764</v>
      </c>
      <c r="F244" s="7">
        <f>F242+F237+F230+F207</f>
        <v>1747764</v>
      </c>
      <c r="G244" s="7">
        <f>G242+G237+G230+G207</f>
        <v>1747764</v>
      </c>
    </row>
    <row r="245" spans="1:8" x14ac:dyDescent="0.25">
      <c r="A245" s="2" t="s">
        <v>0</v>
      </c>
      <c r="C245" s="8" t="s">
        <v>100</v>
      </c>
      <c r="D245" s="7">
        <f>D244+D205+D199+D182</f>
        <v>3509712</v>
      </c>
      <c r="E245" s="7">
        <f>E244+E205+E199+E182</f>
        <v>3433012</v>
      </c>
      <c r="F245" s="7">
        <f>F244+F205+F199+F182</f>
        <v>3407812</v>
      </c>
      <c r="G245" s="7">
        <f>G244+G205+G199+G182</f>
        <v>3392812</v>
      </c>
    </row>
    <row r="246" spans="1:8" x14ac:dyDescent="0.25">
      <c r="A246" s="2" t="s">
        <v>234</v>
      </c>
      <c r="C246" s="4" t="s">
        <v>101</v>
      </c>
      <c r="D246" s="5"/>
      <c r="E246" s="5"/>
      <c r="F246" s="5"/>
      <c r="G246" s="5"/>
    </row>
    <row r="247" spans="1:8" x14ac:dyDescent="0.25">
      <c r="A247" s="2" t="s">
        <v>1</v>
      </c>
      <c r="C247" s="6" t="s">
        <v>102</v>
      </c>
      <c r="D247" s="5"/>
      <c r="E247" s="5"/>
      <c r="F247" s="5"/>
      <c r="G247" s="5"/>
    </row>
    <row r="248" spans="1:8" x14ac:dyDescent="0.25">
      <c r="A248" s="2" t="s">
        <v>2</v>
      </c>
      <c r="C248" s="1" t="s">
        <v>103</v>
      </c>
      <c r="D248" s="7">
        <f>SUM(D249:D260)</f>
        <v>860825</v>
      </c>
      <c r="E248" s="7">
        <f>SUM(E249:E260)</f>
        <v>857325</v>
      </c>
      <c r="F248" s="7">
        <f>SUM(F249:F260)</f>
        <v>854725</v>
      </c>
      <c r="G248" s="7">
        <f>SUM(G249:G260)</f>
        <v>860525</v>
      </c>
    </row>
    <row r="249" spans="1:8" x14ac:dyDescent="0.25">
      <c r="A249" s="2" t="s">
        <v>3</v>
      </c>
      <c r="C249" s="1" t="s">
        <v>13</v>
      </c>
      <c r="D249" s="5">
        <v>887325</v>
      </c>
      <c r="E249" s="5">
        <v>887325</v>
      </c>
      <c r="F249" s="5">
        <v>887325</v>
      </c>
      <c r="G249" s="5">
        <v>887325</v>
      </c>
    </row>
    <row r="250" spans="1:8" x14ac:dyDescent="0.25">
      <c r="A250" s="2" t="s">
        <v>3</v>
      </c>
      <c r="B250" s="1">
        <v>132</v>
      </c>
      <c r="C250" s="1" t="s">
        <v>104</v>
      </c>
      <c r="D250" s="5" t="s">
        <v>260</v>
      </c>
      <c r="E250" s="5" t="s">
        <v>260</v>
      </c>
      <c r="F250" s="5">
        <v>5900</v>
      </c>
      <c r="G250" s="5">
        <v>11700</v>
      </c>
      <c r="H250" s="1" t="s">
        <v>428</v>
      </c>
    </row>
    <row r="251" spans="1:8" x14ac:dyDescent="0.25">
      <c r="A251" s="2" t="s">
        <v>3</v>
      </c>
      <c r="B251" s="1">
        <v>133</v>
      </c>
      <c r="C251" s="1" t="s">
        <v>105</v>
      </c>
      <c r="D251" s="5">
        <v>-3000</v>
      </c>
      <c r="E251" s="5">
        <v>-3000</v>
      </c>
      <c r="F251" s="5">
        <v>-3000</v>
      </c>
      <c r="G251" s="5">
        <v>-3000</v>
      </c>
      <c r="H251" s="1" t="s">
        <v>429</v>
      </c>
    </row>
    <row r="252" spans="1:8" x14ac:dyDescent="0.25">
      <c r="A252" s="2" t="s">
        <v>3</v>
      </c>
      <c r="B252" s="1">
        <v>134</v>
      </c>
      <c r="C252" s="1" t="s">
        <v>106</v>
      </c>
      <c r="D252" s="5">
        <v>-3000</v>
      </c>
      <c r="E252" s="5" t="s">
        <v>260</v>
      </c>
      <c r="F252" s="5" t="s">
        <v>270</v>
      </c>
      <c r="G252" s="5" t="s">
        <v>248</v>
      </c>
      <c r="H252" s="1" t="s">
        <v>434</v>
      </c>
    </row>
    <row r="253" spans="1:8" x14ac:dyDescent="0.25">
      <c r="A253" s="2" t="s">
        <v>3</v>
      </c>
      <c r="B253" s="1">
        <v>135</v>
      </c>
      <c r="C253" s="1" t="s">
        <v>430</v>
      </c>
      <c r="D253" s="5">
        <v>-2000</v>
      </c>
      <c r="E253" s="5">
        <v>-4000</v>
      </c>
      <c r="F253" s="5">
        <v>-4000</v>
      </c>
      <c r="G253" s="5">
        <v>-4000</v>
      </c>
      <c r="H253" s="1" t="s">
        <v>957</v>
      </c>
    </row>
    <row r="254" spans="1:8" x14ac:dyDescent="0.25">
      <c r="A254" s="2" t="s">
        <v>3</v>
      </c>
      <c r="B254" s="1">
        <v>136</v>
      </c>
      <c r="C254" s="1" t="s">
        <v>431</v>
      </c>
      <c r="D254" s="5">
        <v>2000</v>
      </c>
      <c r="E254" s="5">
        <v>4000</v>
      </c>
      <c r="F254" s="5">
        <v>4000</v>
      </c>
      <c r="G254" s="5">
        <v>4000</v>
      </c>
      <c r="H254" s="1" t="s">
        <v>958</v>
      </c>
    </row>
    <row r="255" spans="1:8" x14ac:dyDescent="0.25">
      <c r="A255" s="2" t="s">
        <v>3</v>
      </c>
      <c r="B255" s="1">
        <v>137</v>
      </c>
      <c r="C255" s="1" t="s">
        <v>432</v>
      </c>
      <c r="D255" s="5">
        <v>-3100</v>
      </c>
      <c r="E255" s="5">
        <v>-3100</v>
      </c>
      <c r="F255" s="5">
        <v>-3100</v>
      </c>
      <c r="G255" s="5">
        <v>-3100</v>
      </c>
      <c r="H255" s="1" t="s">
        <v>433</v>
      </c>
    </row>
    <row r="256" spans="1:8" x14ac:dyDescent="0.25">
      <c r="A256" s="2" t="s">
        <v>3</v>
      </c>
      <c r="B256" s="1">
        <v>138</v>
      </c>
      <c r="C256" s="1" t="s">
        <v>435</v>
      </c>
      <c r="D256" s="5">
        <v>-2800</v>
      </c>
      <c r="E256" s="5">
        <v>-2800</v>
      </c>
      <c r="F256" s="5">
        <v>-2800</v>
      </c>
      <c r="G256" s="5">
        <v>-2800</v>
      </c>
      <c r="H256" s="1" t="s">
        <v>436</v>
      </c>
    </row>
    <row r="257" spans="1:8" x14ac:dyDescent="0.25">
      <c r="A257" s="2" t="s">
        <v>3</v>
      </c>
      <c r="B257" s="1">
        <v>139</v>
      </c>
      <c r="C257" s="1" t="s">
        <v>437</v>
      </c>
      <c r="D257" s="5" t="s">
        <v>260</v>
      </c>
      <c r="E257" s="5" t="s">
        <v>260</v>
      </c>
      <c r="F257" s="5">
        <v>-8500</v>
      </c>
      <c r="G257" s="5">
        <v>-8500</v>
      </c>
      <c r="H257" s="1" t="s">
        <v>438</v>
      </c>
    </row>
    <row r="258" spans="1:8" x14ac:dyDescent="0.25">
      <c r="A258" s="2" t="s">
        <v>3</v>
      </c>
      <c r="B258" s="1">
        <v>140</v>
      </c>
      <c r="C258" s="1" t="s">
        <v>439</v>
      </c>
      <c r="D258" s="5">
        <v>-6500</v>
      </c>
      <c r="E258" s="5">
        <v>-13000</v>
      </c>
      <c r="F258" s="5">
        <v>-13000</v>
      </c>
      <c r="G258" s="5">
        <v>-13000</v>
      </c>
      <c r="H258" s="1" t="s">
        <v>900</v>
      </c>
    </row>
    <row r="259" spans="1:8" x14ac:dyDescent="0.25">
      <c r="A259" s="2" t="s">
        <v>3</v>
      </c>
      <c r="B259" s="1">
        <v>141</v>
      </c>
      <c r="C259" s="1" t="s">
        <v>440</v>
      </c>
      <c r="D259" s="5">
        <v>-5600</v>
      </c>
      <c r="E259" s="5">
        <v>-5600</v>
      </c>
      <c r="F259" s="5">
        <v>-5600</v>
      </c>
      <c r="G259" s="5">
        <v>-5600</v>
      </c>
      <c r="H259" s="1" t="s">
        <v>441</v>
      </c>
    </row>
    <row r="260" spans="1:8" x14ac:dyDescent="0.25">
      <c r="A260" s="2" t="s">
        <v>3</v>
      </c>
      <c r="B260" s="1">
        <v>142</v>
      </c>
      <c r="C260" s="1" t="s">
        <v>107</v>
      </c>
      <c r="D260" s="5">
        <v>-2500</v>
      </c>
      <c r="E260" s="5">
        <v>-2500</v>
      </c>
      <c r="F260" s="5">
        <v>-2500</v>
      </c>
      <c r="G260" s="5">
        <v>-2500</v>
      </c>
      <c r="H260" s="1" t="s">
        <v>442</v>
      </c>
    </row>
    <row r="261" spans="1:8" x14ac:dyDescent="0.25">
      <c r="A261" s="2" t="s">
        <v>2</v>
      </c>
      <c r="C261" s="1" t="s">
        <v>108</v>
      </c>
      <c r="D261" s="12">
        <f>D262+D263+D264+D265+D266</f>
        <v>67969</v>
      </c>
      <c r="E261" s="12">
        <f t="shared" ref="E261:G261" si="51">E262+E263+E264+E265+E266</f>
        <v>67719</v>
      </c>
      <c r="F261" s="12">
        <f t="shared" si="51"/>
        <v>67719</v>
      </c>
      <c r="G261" s="12">
        <f t="shared" si="51"/>
        <v>67719</v>
      </c>
    </row>
    <row r="262" spans="1:8" x14ac:dyDescent="0.25">
      <c r="A262" s="2" t="s">
        <v>3</v>
      </c>
      <c r="C262" s="1" t="s">
        <v>13</v>
      </c>
      <c r="D262" s="5">
        <v>70019</v>
      </c>
      <c r="E262" s="5">
        <v>70019</v>
      </c>
      <c r="F262" s="5">
        <v>70019</v>
      </c>
      <c r="G262" s="5">
        <v>70019</v>
      </c>
    </row>
    <row r="263" spans="1:8" x14ac:dyDescent="0.25">
      <c r="A263" s="2" t="s">
        <v>3</v>
      </c>
      <c r="B263" s="1">
        <v>143</v>
      </c>
      <c r="C263" s="1" t="s">
        <v>109</v>
      </c>
      <c r="D263" s="5">
        <v>-300</v>
      </c>
      <c r="E263" s="5">
        <v>-300</v>
      </c>
      <c r="F263" s="5">
        <v>-300</v>
      </c>
      <c r="G263" s="5">
        <v>-300</v>
      </c>
      <c r="H263" s="1" t="s">
        <v>443</v>
      </c>
    </row>
    <row r="264" spans="1:8" x14ac:dyDescent="0.25">
      <c r="A264" s="2" t="s">
        <v>3</v>
      </c>
      <c r="B264" s="1">
        <v>144</v>
      </c>
      <c r="C264" s="1" t="s">
        <v>110</v>
      </c>
      <c r="D264" s="5">
        <v>250</v>
      </c>
      <c r="E264" s="5">
        <v>0</v>
      </c>
      <c r="F264" s="5">
        <v>0</v>
      </c>
      <c r="G264" s="5">
        <v>0</v>
      </c>
      <c r="H264" s="1" t="s">
        <v>444</v>
      </c>
    </row>
    <row r="265" spans="1:8" x14ac:dyDescent="0.25">
      <c r="A265" s="2" t="s">
        <v>3</v>
      </c>
      <c r="B265" s="1">
        <v>145</v>
      </c>
      <c r="C265" s="1" t="s">
        <v>445</v>
      </c>
      <c r="D265" s="5">
        <v>-1400</v>
      </c>
      <c r="E265" s="5">
        <v>-1400</v>
      </c>
      <c r="F265" s="5">
        <v>-1400</v>
      </c>
      <c r="G265" s="5">
        <v>-1400</v>
      </c>
      <c r="H265" s="1" t="s">
        <v>446</v>
      </c>
    </row>
    <row r="266" spans="1:8" x14ac:dyDescent="0.25">
      <c r="A266" s="2" t="s">
        <v>3</v>
      </c>
      <c r="B266" s="1">
        <v>146</v>
      </c>
      <c r="C266" s="1" t="s">
        <v>447</v>
      </c>
      <c r="D266" s="5">
        <v>-600</v>
      </c>
      <c r="E266" s="5">
        <v>-600</v>
      </c>
      <c r="F266" s="5">
        <v>-600</v>
      </c>
      <c r="G266" s="5">
        <v>-600</v>
      </c>
      <c r="H266" s="1" t="s">
        <v>448</v>
      </c>
    </row>
    <row r="267" spans="1:8" x14ac:dyDescent="0.25">
      <c r="A267" s="2" t="s">
        <v>2</v>
      </c>
      <c r="C267" s="9" t="s">
        <v>111</v>
      </c>
      <c r="D267" s="7">
        <f>D268+D269</f>
        <v>22262</v>
      </c>
      <c r="E267" s="7">
        <f t="shared" ref="E267:G267" si="52">E268+E269</f>
        <v>22262</v>
      </c>
      <c r="F267" s="7">
        <f t="shared" si="52"/>
        <v>22262</v>
      </c>
      <c r="G267" s="7">
        <f t="shared" si="52"/>
        <v>22262</v>
      </c>
    </row>
    <row r="268" spans="1:8" x14ac:dyDescent="0.25">
      <c r="A268" s="2" t="s">
        <v>3</v>
      </c>
      <c r="C268" s="1" t="s">
        <v>13</v>
      </c>
      <c r="D268" s="5">
        <v>23062</v>
      </c>
      <c r="E268" s="5">
        <v>23062</v>
      </c>
      <c r="F268" s="5">
        <v>23062</v>
      </c>
      <c r="G268" s="5">
        <v>23062</v>
      </c>
    </row>
    <row r="269" spans="1:8" x14ac:dyDescent="0.25">
      <c r="A269" s="2" t="s">
        <v>3</v>
      </c>
      <c r="B269" s="1">
        <v>147</v>
      </c>
      <c r="C269" s="1" t="s">
        <v>449</v>
      </c>
      <c r="D269" s="5">
        <v>-800</v>
      </c>
      <c r="E269" s="5">
        <v>-800</v>
      </c>
      <c r="F269" s="5">
        <v>-800</v>
      </c>
      <c r="G269" s="5">
        <v>-800</v>
      </c>
      <c r="H269" s="1" t="s">
        <v>450</v>
      </c>
    </row>
    <row r="270" spans="1:8" x14ac:dyDescent="0.25">
      <c r="A270" s="2" t="s">
        <v>2</v>
      </c>
      <c r="C270" s="1" t="s">
        <v>112</v>
      </c>
      <c r="D270" s="7">
        <f>SUM(D271:D279)</f>
        <v>363741</v>
      </c>
      <c r="E270" s="7">
        <f t="shared" ref="E270:G270" si="53">SUM(E271:E279)</f>
        <v>363741</v>
      </c>
      <c r="F270" s="7">
        <f t="shared" si="53"/>
        <v>364741</v>
      </c>
      <c r="G270" s="7">
        <f t="shared" si="53"/>
        <v>364741</v>
      </c>
    </row>
    <row r="271" spans="1:8" x14ac:dyDescent="0.25">
      <c r="A271" s="2" t="s">
        <v>3</v>
      </c>
      <c r="C271" s="1" t="s">
        <v>13</v>
      </c>
      <c r="D271" s="5">
        <v>373921</v>
      </c>
      <c r="E271" s="5">
        <v>373921</v>
      </c>
      <c r="F271" s="5">
        <v>373921</v>
      </c>
      <c r="G271" s="5">
        <v>373921</v>
      </c>
    </row>
    <row r="272" spans="1:8" x14ac:dyDescent="0.25">
      <c r="A272" s="2" t="s">
        <v>3</v>
      </c>
      <c r="B272" s="1">
        <v>148</v>
      </c>
      <c r="C272" s="1" t="s">
        <v>122</v>
      </c>
      <c r="D272" s="5">
        <v>-1000</v>
      </c>
      <c r="E272" s="5">
        <v>-1000</v>
      </c>
      <c r="F272" s="5">
        <v>-1000</v>
      </c>
      <c r="G272" s="5">
        <v>-1000</v>
      </c>
      <c r="H272" s="1" t="s">
        <v>451</v>
      </c>
    </row>
    <row r="273" spans="1:8" x14ac:dyDescent="0.25">
      <c r="A273" s="2" t="s">
        <v>3</v>
      </c>
      <c r="B273" s="1">
        <v>149</v>
      </c>
      <c r="C273" s="1" t="s">
        <v>452</v>
      </c>
      <c r="D273" s="5">
        <v>-400</v>
      </c>
      <c r="E273" s="5">
        <v>-400</v>
      </c>
      <c r="F273" s="5">
        <v>-400</v>
      </c>
      <c r="G273" s="5">
        <v>-400</v>
      </c>
      <c r="H273" s="1" t="s">
        <v>453</v>
      </c>
    </row>
    <row r="274" spans="1:8" x14ac:dyDescent="0.25">
      <c r="A274" s="2" t="s">
        <v>3</v>
      </c>
      <c r="B274" s="1">
        <v>150</v>
      </c>
      <c r="C274" s="1" t="s">
        <v>113</v>
      </c>
      <c r="D274" s="5">
        <v>-1500</v>
      </c>
      <c r="E274" s="5">
        <v>-1500</v>
      </c>
      <c r="F274" s="5">
        <v>-1500</v>
      </c>
      <c r="G274" s="5">
        <v>-1500</v>
      </c>
      <c r="H274" s="1" t="s">
        <v>454</v>
      </c>
    </row>
    <row r="275" spans="1:8" x14ac:dyDescent="0.25">
      <c r="A275" s="2" t="s">
        <v>3</v>
      </c>
      <c r="B275" s="1">
        <v>151</v>
      </c>
      <c r="C275" s="1" t="s">
        <v>455</v>
      </c>
      <c r="D275" s="5">
        <v>-500</v>
      </c>
      <c r="E275" s="5">
        <v>-500</v>
      </c>
      <c r="F275" s="5">
        <v>-500</v>
      </c>
      <c r="G275" s="5">
        <v>-500</v>
      </c>
      <c r="H275" s="1" t="s">
        <v>456</v>
      </c>
    </row>
    <row r="276" spans="1:8" x14ac:dyDescent="0.25">
      <c r="A276" s="2" t="s">
        <v>3</v>
      </c>
      <c r="B276" s="1">
        <v>152</v>
      </c>
      <c r="C276" s="1" t="s">
        <v>457</v>
      </c>
      <c r="D276" s="5" t="s">
        <v>260</v>
      </c>
      <c r="E276" s="5" t="s">
        <v>260</v>
      </c>
      <c r="F276" s="5">
        <v>1000</v>
      </c>
      <c r="G276" s="5">
        <v>1000</v>
      </c>
      <c r="H276" s="1" t="s">
        <v>458</v>
      </c>
    </row>
    <row r="277" spans="1:8" x14ac:dyDescent="0.25">
      <c r="A277" s="2" t="s">
        <v>3</v>
      </c>
      <c r="B277" s="1">
        <v>153</v>
      </c>
      <c r="C277" s="1" t="s">
        <v>459</v>
      </c>
      <c r="D277" s="5">
        <v>-1780</v>
      </c>
      <c r="E277" s="5">
        <v>-1780</v>
      </c>
      <c r="F277" s="5">
        <v>-1780</v>
      </c>
      <c r="G277" s="5">
        <v>-1780</v>
      </c>
      <c r="H277" s="1" t="s">
        <v>460</v>
      </c>
    </row>
    <row r="278" spans="1:8" x14ac:dyDescent="0.25">
      <c r="A278" s="2" t="s">
        <v>3</v>
      </c>
      <c r="B278" s="1">
        <v>154</v>
      </c>
      <c r="C278" s="1" t="s">
        <v>461</v>
      </c>
      <c r="D278" s="5">
        <v>5000</v>
      </c>
      <c r="E278" s="5">
        <v>5000</v>
      </c>
      <c r="F278" s="5">
        <v>5000</v>
      </c>
      <c r="G278" s="5">
        <v>5000</v>
      </c>
      <c r="H278" s="1" t="s">
        <v>462</v>
      </c>
    </row>
    <row r="279" spans="1:8" x14ac:dyDescent="0.25">
      <c r="A279" s="2" t="s">
        <v>3</v>
      </c>
      <c r="B279" s="1">
        <v>155</v>
      </c>
      <c r="C279" s="1" t="s">
        <v>463</v>
      </c>
      <c r="D279" s="5">
        <v>-10000</v>
      </c>
      <c r="E279" s="5">
        <v>-10000</v>
      </c>
      <c r="F279" s="5">
        <v>-10000</v>
      </c>
      <c r="G279" s="5">
        <v>-10000</v>
      </c>
      <c r="H279" s="1" t="s">
        <v>464</v>
      </c>
    </row>
    <row r="280" spans="1:8" x14ac:dyDescent="0.25">
      <c r="A280" s="2" t="s">
        <v>2</v>
      </c>
      <c r="C280" s="9" t="s">
        <v>114</v>
      </c>
      <c r="D280" s="7">
        <f>D281+D282</f>
        <v>46869</v>
      </c>
      <c r="E280" s="7">
        <f t="shared" ref="E280:G280" si="54">E281+E282</f>
        <v>46869</v>
      </c>
      <c r="F280" s="7">
        <f t="shared" si="54"/>
        <v>48969</v>
      </c>
      <c r="G280" s="7">
        <f t="shared" si="54"/>
        <v>48969</v>
      </c>
    </row>
    <row r="281" spans="1:8" x14ac:dyDescent="0.25">
      <c r="A281" s="2" t="s">
        <v>3</v>
      </c>
      <c r="C281" s="1" t="s">
        <v>13</v>
      </c>
      <c r="D281" s="5">
        <v>46869</v>
      </c>
      <c r="E281" s="5">
        <v>46869</v>
      </c>
      <c r="F281" s="5">
        <v>46869</v>
      </c>
      <c r="G281" s="5">
        <v>46869</v>
      </c>
    </row>
    <row r="282" spans="1:8" x14ac:dyDescent="0.25">
      <c r="A282" s="2" t="s">
        <v>3</v>
      </c>
      <c r="B282" s="1">
        <v>156</v>
      </c>
      <c r="C282" s="1" t="s">
        <v>457</v>
      </c>
      <c r="D282" s="5">
        <v>0</v>
      </c>
      <c r="E282" s="5">
        <v>0</v>
      </c>
      <c r="F282" s="5">
        <v>2100</v>
      </c>
      <c r="G282" s="5">
        <v>2100</v>
      </c>
      <c r="H282" s="1" t="s">
        <v>465</v>
      </c>
    </row>
    <row r="283" spans="1:8" x14ac:dyDescent="0.25">
      <c r="A283" s="2" t="s">
        <v>2</v>
      </c>
      <c r="C283" s="9" t="s">
        <v>115</v>
      </c>
      <c r="D283" s="7">
        <f>D284</f>
        <v>40378</v>
      </c>
      <c r="E283" s="7">
        <f t="shared" ref="E283:G283" si="55">E284</f>
        <v>40378</v>
      </c>
      <c r="F283" s="7">
        <f t="shared" si="55"/>
        <v>40378</v>
      </c>
      <c r="G283" s="7">
        <f t="shared" si="55"/>
        <v>40378</v>
      </c>
    </row>
    <row r="284" spans="1:8" x14ac:dyDescent="0.25">
      <c r="A284" s="2" t="s">
        <v>3</v>
      </c>
      <c r="C284" s="1" t="s">
        <v>13</v>
      </c>
      <c r="D284" s="5">
        <v>40378</v>
      </c>
      <c r="E284" s="5">
        <v>40378</v>
      </c>
      <c r="F284" s="5">
        <v>40378</v>
      </c>
      <c r="G284" s="5">
        <v>40378</v>
      </c>
    </row>
    <row r="285" spans="1:8" x14ac:dyDescent="0.25">
      <c r="A285" s="2" t="s">
        <v>2</v>
      </c>
      <c r="C285" s="1" t="s">
        <v>116</v>
      </c>
      <c r="D285" s="7">
        <f>D286+D287+D288</f>
        <v>7251</v>
      </c>
      <c r="E285" s="7">
        <f t="shared" ref="E285:G285" si="56">E286+E287+E288</f>
        <v>7251</v>
      </c>
      <c r="F285" s="7">
        <f t="shared" si="56"/>
        <v>7251</v>
      </c>
      <c r="G285" s="7">
        <f t="shared" si="56"/>
        <v>7251</v>
      </c>
    </row>
    <row r="286" spans="1:8" x14ac:dyDescent="0.25">
      <c r="A286" s="2" t="s">
        <v>3</v>
      </c>
      <c r="C286" s="1" t="s">
        <v>13</v>
      </c>
      <c r="D286" s="5">
        <v>8301</v>
      </c>
      <c r="E286" s="5">
        <v>8301</v>
      </c>
      <c r="F286" s="5">
        <v>8301</v>
      </c>
      <c r="G286" s="5">
        <v>8301</v>
      </c>
    </row>
    <row r="287" spans="1:8" x14ac:dyDescent="0.25">
      <c r="A287" s="2" t="s">
        <v>3</v>
      </c>
      <c r="B287" s="1">
        <v>157</v>
      </c>
      <c r="C287" s="1" t="s">
        <v>468</v>
      </c>
      <c r="D287" s="5">
        <v>-700</v>
      </c>
      <c r="E287" s="5">
        <v>-700</v>
      </c>
      <c r="F287" s="5">
        <v>-700</v>
      </c>
      <c r="G287" s="5">
        <v>-700</v>
      </c>
      <c r="H287" s="1" t="s">
        <v>466</v>
      </c>
    </row>
    <row r="288" spans="1:8" x14ac:dyDescent="0.25">
      <c r="A288" s="2" t="s">
        <v>3</v>
      </c>
      <c r="B288" s="1">
        <v>158</v>
      </c>
      <c r="C288" s="1" t="s">
        <v>469</v>
      </c>
      <c r="D288" s="5">
        <v>-350</v>
      </c>
      <c r="E288" s="5">
        <v>-350</v>
      </c>
      <c r="F288" s="5">
        <v>-350</v>
      </c>
      <c r="G288" s="5">
        <v>-350</v>
      </c>
      <c r="H288" s="1" t="s">
        <v>467</v>
      </c>
    </row>
    <row r="289" spans="1:8" x14ac:dyDescent="0.25">
      <c r="A289" s="2" t="s">
        <v>0</v>
      </c>
      <c r="C289" s="8" t="s">
        <v>117</v>
      </c>
      <c r="D289" s="7">
        <f>D285+D283+D280+D270+D267+D261+D248</f>
        <v>1409295</v>
      </c>
      <c r="E289" s="7">
        <f>E285+E283+E280+E270+E267+E261+E248</f>
        <v>1405545</v>
      </c>
      <c r="F289" s="7">
        <f>F285+F283+F280+F270+F267+F261+F248</f>
        <v>1406045</v>
      </c>
      <c r="G289" s="7">
        <f>G285+G283+G280+G270+G267+G261+G248</f>
        <v>1411845</v>
      </c>
    </row>
    <row r="290" spans="1:8" x14ac:dyDescent="0.25">
      <c r="A290" s="2" t="s">
        <v>1</v>
      </c>
      <c r="C290" s="6" t="s">
        <v>118</v>
      </c>
      <c r="D290" s="5"/>
      <c r="E290" s="5"/>
      <c r="F290" s="5"/>
      <c r="G290" s="5"/>
    </row>
    <row r="291" spans="1:8" x14ac:dyDescent="0.25">
      <c r="A291" s="2" t="s">
        <v>2</v>
      </c>
      <c r="C291" s="1" t="s">
        <v>119</v>
      </c>
      <c r="D291" s="7">
        <f>SUM(D292:D310)</f>
        <v>-106594</v>
      </c>
      <c r="E291" s="7">
        <f t="shared" ref="E291:G291" si="57">SUM(E292:E310)</f>
        <v>-173294</v>
      </c>
      <c r="F291" s="7">
        <f t="shared" si="57"/>
        <v>-173294</v>
      </c>
      <c r="G291" s="7">
        <f t="shared" si="57"/>
        <v>-173294</v>
      </c>
    </row>
    <row r="292" spans="1:8" x14ac:dyDescent="0.25">
      <c r="A292" s="2" t="s">
        <v>3</v>
      </c>
      <c r="C292" s="1" t="s">
        <v>13</v>
      </c>
      <c r="D292" s="5">
        <v>-138684</v>
      </c>
      <c r="E292" s="5">
        <v>-138684</v>
      </c>
      <c r="F292" s="5">
        <v>-138684</v>
      </c>
      <c r="G292" s="5">
        <v>-138684</v>
      </c>
    </row>
    <row r="293" spans="1:8" x14ac:dyDescent="0.25">
      <c r="A293" s="2" t="s">
        <v>3</v>
      </c>
      <c r="B293" s="1">
        <v>159</v>
      </c>
      <c r="C293" s="1" t="s">
        <v>120</v>
      </c>
      <c r="D293" s="5">
        <v>-4000</v>
      </c>
      <c r="E293" s="5">
        <v>-4000</v>
      </c>
      <c r="F293" s="5">
        <v>-4000</v>
      </c>
      <c r="G293" s="5">
        <v>-4000</v>
      </c>
      <c r="H293" s="1" t="s">
        <v>470</v>
      </c>
    </row>
    <row r="294" spans="1:8" x14ac:dyDescent="0.25">
      <c r="A294" s="2" t="s">
        <v>3</v>
      </c>
      <c r="B294" s="1">
        <v>160</v>
      </c>
      <c r="C294" s="1" t="s">
        <v>121</v>
      </c>
      <c r="D294" s="5">
        <v>-2000</v>
      </c>
      <c r="E294" s="5">
        <v>-4000</v>
      </c>
      <c r="F294" s="5">
        <v>-4000</v>
      </c>
      <c r="G294" s="5">
        <v>-4000</v>
      </c>
      <c r="H294" s="1" t="s">
        <v>471</v>
      </c>
    </row>
    <row r="295" spans="1:8" x14ac:dyDescent="0.25">
      <c r="A295" s="2" t="s">
        <v>3</v>
      </c>
      <c r="B295" s="1">
        <v>161</v>
      </c>
      <c r="C295" s="1" t="s">
        <v>472</v>
      </c>
      <c r="D295" s="5" t="s">
        <v>260</v>
      </c>
      <c r="E295" s="5">
        <v>-500</v>
      </c>
      <c r="F295" s="5">
        <v>-500</v>
      </c>
      <c r="G295" s="5">
        <v>-500</v>
      </c>
      <c r="H295" s="1" t="s">
        <v>473</v>
      </c>
    </row>
    <row r="296" spans="1:8" x14ac:dyDescent="0.25">
      <c r="A296" s="2" t="s">
        <v>3</v>
      </c>
      <c r="B296" s="1">
        <v>162</v>
      </c>
      <c r="C296" s="1" t="s">
        <v>123</v>
      </c>
      <c r="D296" s="5">
        <v>-50</v>
      </c>
      <c r="E296" s="5">
        <v>-50</v>
      </c>
      <c r="F296" s="5">
        <v>-50</v>
      </c>
      <c r="G296" s="5">
        <v>-50</v>
      </c>
      <c r="H296" s="1" t="s">
        <v>474</v>
      </c>
    </row>
    <row r="297" spans="1:8" x14ac:dyDescent="0.25">
      <c r="A297" s="2" t="s">
        <v>3</v>
      </c>
      <c r="B297" s="1">
        <v>163</v>
      </c>
      <c r="C297" s="1" t="s">
        <v>124</v>
      </c>
      <c r="D297" s="5" t="s">
        <v>260</v>
      </c>
      <c r="E297" s="5">
        <v>2800</v>
      </c>
      <c r="F297" s="5">
        <v>2800</v>
      </c>
      <c r="G297" s="5">
        <v>2800</v>
      </c>
      <c r="H297" s="1" t="s">
        <v>475</v>
      </c>
    </row>
    <row r="298" spans="1:8" x14ac:dyDescent="0.25">
      <c r="A298" s="2" t="s">
        <v>3</v>
      </c>
      <c r="B298" s="1">
        <v>164</v>
      </c>
      <c r="C298" s="1" t="s">
        <v>29</v>
      </c>
      <c r="D298" s="5">
        <v>1000</v>
      </c>
      <c r="E298" s="5">
        <v>-4000</v>
      </c>
      <c r="F298" s="5">
        <v>-4000</v>
      </c>
      <c r="G298" s="5">
        <v>-4000</v>
      </c>
      <c r="H298" s="1" t="s">
        <v>476</v>
      </c>
    </row>
    <row r="299" spans="1:8" x14ac:dyDescent="0.25">
      <c r="A299" s="2" t="s">
        <v>3</v>
      </c>
      <c r="B299" s="1">
        <v>165</v>
      </c>
      <c r="C299" s="1" t="s">
        <v>477</v>
      </c>
      <c r="D299" s="5">
        <v>5000</v>
      </c>
      <c r="E299" s="5">
        <v>5000</v>
      </c>
      <c r="F299" s="5">
        <v>5000</v>
      </c>
      <c r="G299" s="5">
        <v>5000</v>
      </c>
      <c r="H299" s="1" t="s">
        <v>478</v>
      </c>
    </row>
    <row r="300" spans="1:8" x14ac:dyDescent="0.25">
      <c r="A300" s="2" t="s">
        <v>3</v>
      </c>
      <c r="B300" s="1">
        <v>166</v>
      </c>
      <c r="C300" s="1" t="s">
        <v>479</v>
      </c>
      <c r="D300" s="5">
        <v>-200</v>
      </c>
      <c r="E300" s="5">
        <v>-200</v>
      </c>
      <c r="F300" s="5">
        <v>-200</v>
      </c>
      <c r="G300" s="5">
        <v>-200</v>
      </c>
      <c r="H300" s="1" t="s">
        <v>480</v>
      </c>
    </row>
    <row r="301" spans="1:8" x14ac:dyDescent="0.25">
      <c r="A301" s="2" t="s">
        <v>3</v>
      </c>
      <c r="B301" s="1">
        <v>167</v>
      </c>
      <c r="C301" s="1" t="s">
        <v>481</v>
      </c>
      <c r="D301" s="5">
        <v>-200</v>
      </c>
      <c r="E301" s="5">
        <v>-200</v>
      </c>
      <c r="F301" s="5">
        <v>-200</v>
      </c>
      <c r="G301" s="5">
        <v>-200</v>
      </c>
      <c r="H301" s="1" t="s">
        <v>482</v>
      </c>
    </row>
    <row r="302" spans="1:8" x14ac:dyDescent="0.25">
      <c r="A302" s="2" t="s">
        <v>3</v>
      </c>
      <c r="B302" s="1">
        <v>168</v>
      </c>
      <c r="C302" s="1" t="s">
        <v>483</v>
      </c>
      <c r="D302" s="5">
        <v>-10</v>
      </c>
      <c r="E302" s="5">
        <v>-10</v>
      </c>
      <c r="F302" s="5">
        <v>-10</v>
      </c>
      <c r="G302" s="5">
        <v>-10</v>
      </c>
      <c r="H302" s="1" t="s">
        <v>484</v>
      </c>
    </row>
    <row r="303" spans="1:8" x14ac:dyDescent="0.25">
      <c r="A303" s="2" t="s">
        <v>3</v>
      </c>
      <c r="B303" s="1">
        <v>169</v>
      </c>
      <c r="C303" s="1" t="s">
        <v>485</v>
      </c>
      <c r="D303" s="5">
        <v>-300</v>
      </c>
      <c r="E303" s="5">
        <v>-300</v>
      </c>
      <c r="F303" s="5">
        <v>-300</v>
      </c>
      <c r="G303" s="5">
        <v>-300</v>
      </c>
      <c r="H303" s="1" t="s">
        <v>486</v>
      </c>
    </row>
    <row r="304" spans="1:8" x14ac:dyDescent="0.25">
      <c r="A304" s="2" t="s">
        <v>3</v>
      </c>
      <c r="B304" s="1">
        <v>170</v>
      </c>
      <c r="C304" s="1" t="s">
        <v>487</v>
      </c>
      <c r="D304" s="5">
        <v>-150</v>
      </c>
      <c r="E304" s="5">
        <v>-150</v>
      </c>
      <c r="F304" s="5">
        <v>-150</v>
      </c>
      <c r="G304" s="5">
        <v>-150</v>
      </c>
      <c r="H304" s="1" t="s">
        <v>488</v>
      </c>
    </row>
    <row r="305" spans="1:8" x14ac:dyDescent="0.25">
      <c r="A305" s="2" t="s">
        <v>3</v>
      </c>
      <c r="B305" s="1">
        <v>171</v>
      </c>
      <c r="C305" s="1" t="s">
        <v>489</v>
      </c>
      <c r="D305" s="5">
        <v>-5000</v>
      </c>
      <c r="E305" s="5">
        <v>-5000</v>
      </c>
      <c r="F305" s="5">
        <v>-5000</v>
      </c>
      <c r="G305" s="5">
        <v>-5000</v>
      </c>
      <c r="H305" s="1" t="s">
        <v>490</v>
      </c>
    </row>
    <row r="306" spans="1:8" x14ac:dyDescent="0.25">
      <c r="A306" s="2" t="s">
        <v>3</v>
      </c>
      <c r="B306" s="1">
        <v>172</v>
      </c>
      <c r="C306" s="1" t="s">
        <v>491</v>
      </c>
      <c r="D306" s="5" t="s">
        <v>260</v>
      </c>
      <c r="E306" s="5">
        <v>-5000</v>
      </c>
      <c r="F306" s="5">
        <v>-5000</v>
      </c>
      <c r="G306" s="5">
        <v>-5000</v>
      </c>
      <c r="H306" s="1" t="s">
        <v>492</v>
      </c>
    </row>
    <row r="307" spans="1:8" x14ac:dyDescent="0.25">
      <c r="A307" s="2" t="s">
        <v>3</v>
      </c>
      <c r="B307" s="1">
        <v>173</v>
      </c>
      <c r="C307" s="1" t="s">
        <v>493</v>
      </c>
      <c r="D307" s="5">
        <v>-20000</v>
      </c>
      <c r="E307" s="5">
        <v>-20000</v>
      </c>
      <c r="F307" s="5">
        <v>-20000</v>
      </c>
      <c r="G307" s="5">
        <v>-20000</v>
      </c>
      <c r="H307" s="1" t="s">
        <v>494</v>
      </c>
    </row>
    <row r="308" spans="1:8" x14ac:dyDescent="0.25">
      <c r="A308" s="2" t="s">
        <v>3</v>
      </c>
      <c r="B308" s="1">
        <v>174</v>
      </c>
      <c r="C308" s="1" t="s">
        <v>495</v>
      </c>
      <c r="D308" s="5">
        <v>1000</v>
      </c>
      <c r="E308" s="5">
        <v>1000</v>
      </c>
      <c r="F308" s="5">
        <v>1000</v>
      </c>
      <c r="G308" s="5">
        <v>1000</v>
      </c>
      <c r="H308" s="1" t="s">
        <v>496</v>
      </c>
    </row>
    <row r="309" spans="1:8" x14ac:dyDescent="0.25">
      <c r="A309" s="2" t="s">
        <v>3</v>
      </c>
      <c r="B309" s="1">
        <v>175</v>
      </c>
      <c r="C309" s="1" t="s">
        <v>497</v>
      </c>
      <c r="D309" s="5">
        <v>40000</v>
      </c>
      <c r="E309" s="5" t="s">
        <v>260</v>
      </c>
      <c r="F309" s="5" t="s">
        <v>270</v>
      </c>
      <c r="G309" s="5" t="s">
        <v>248</v>
      </c>
      <c r="H309" s="1" t="s">
        <v>498</v>
      </c>
    </row>
    <row r="310" spans="1:8" x14ac:dyDescent="0.25">
      <c r="A310" s="2" t="s">
        <v>3</v>
      </c>
      <c r="B310" s="1">
        <v>176</v>
      </c>
      <c r="C310" s="1" t="s">
        <v>499</v>
      </c>
      <c r="D310" s="5">
        <v>17000</v>
      </c>
      <c r="E310" s="5" t="s">
        <v>260</v>
      </c>
      <c r="F310" s="5" t="s">
        <v>270</v>
      </c>
      <c r="G310" s="5" t="s">
        <v>248</v>
      </c>
      <c r="H310" s="1" t="s">
        <v>500</v>
      </c>
    </row>
    <row r="311" spans="1:8" x14ac:dyDescent="0.25">
      <c r="A311" s="2" t="s">
        <v>2</v>
      </c>
      <c r="C311" s="1" t="s">
        <v>125</v>
      </c>
      <c r="D311" s="7">
        <f>D312+D313+D314</f>
        <v>39137</v>
      </c>
      <c r="E311" s="7">
        <f t="shared" ref="E311:G311" si="58">E312+E313+E314</f>
        <v>39137</v>
      </c>
      <c r="F311" s="7">
        <f t="shared" si="58"/>
        <v>39137</v>
      </c>
      <c r="G311" s="7">
        <f t="shared" si="58"/>
        <v>39137</v>
      </c>
    </row>
    <row r="312" spans="1:8" x14ac:dyDescent="0.25">
      <c r="A312" s="2" t="s">
        <v>3</v>
      </c>
      <c r="C312" s="1" t="s">
        <v>13</v>
      </c>
      <c r="D312" s="5">
        <v>39503</v>
      </c>
      <c r="E312" s="5">
        <v>39503</v>
      </c>
      <c r="F312" s="5">
        <v>39503</v>
      </c>
      <c r="G312" s="5">
        <v>39503</v>
      </c>
    </row>
    <row r="313" spans="1:8" x14ac:dyDescent="0.25">
      <c r="A313" s="2" t="s">
        <v>3</v>
      </c>
      <c r="B313" s="1">
        <v>177</v>
      </c>
      <c r="C313" s="1" t="s">
        <v>501</v>
      </c>
      <c r="D313" s="5">
        <v>400</v>
      </c>
      <c r="E313" s="5">
        <v>400</v>
      </c>
      <c r="F313" s="5">
        <v>400</v>
      </c>
      <c r="G313" s="5">
        <v>400</v>
      </c>
      <c r="H313" s="1" t="s">
        <v>502</v>
      </c>
    </row>
    <row r="314" spans="1:8" x14ac:dyDescent="0.25">
      <c r="A314" s="2" t="s">
        <v>3</v>
      </c>
      <c r="B314" s="1">
        <v>178</v>
      </c>
      <c r="C314" s="1" t="s">
        <v>503</v>
      </c>
      <c r="D314" s="5">
        <v>-766</v>
      </c>
      <c r="E314" s="5">
        <v>-766</v>
      </c>
      <c r="F314" s="5">
        <v>-766</v>
      </c>
      <c r="G314" s="5">
        <v>-766</v>
      </c>
      <c r="H314" s="1" t="s">
        <v>504</v>
      </c>
    </row>
    <row r="315" spans="1:8" x14ac:dyDescent="0.25">
      <c r="A315" s="2" t="s">
        <v>0</v>
      </c>
      <c r="C315" s="8" t="s">
        <v>126</v>
      </c>
      <c r="D315" s="7">
        <f>D311+D291</f>
        <v>-67457</v>
      </c>
      <c r="E315" s="7">
        <f t="shared" ref="E315:G315" si="59">E311+E291</f>
        <v>-134157</v>
      </c>
      <c r="F315" s="7">
        <f t="shared" si="59"/>
        <v>-134157</v>
      </c>
      <c r="G315" s="7">
        <f t="shared" si="59"/>
        <v>-134157</v>
      </c>
    </row>
    <row r="316" spans="1:8" x14ac:dyDescent="0.25">
      <c r="A316" s="2" t="s">
        <v>1</v>
      </c>
      <c r="C316" s="6" t="s">
        <v>127</v>
      </c>
      <c r="D316" s="5"/>
      <c r="E316" s="5"/>
      <c r="F316" s="5"/>
      <c r="G316" s="5"/>
    </row>
    <row r="317" spans="1:8" x14ac:dyDescent="0.25">
      <c r="A317" s="2" t="s">
        <v>2</v>
      </c>
      <c r="C317" s="1" t="s">
        <v>128</v>
      </c>
      <c r="D317" s="7">
        <f>SUM(D318:D322)</f>
        <v>118981</v>
      </c>
      <c r="E317" s="7">
        <f t="shared" ref="E317:G317" si="60">SUM(E318:E322)</f>
        <v>122481</v>
      </c>
      <c r="F317" s="7">
        <f t="shared" si="60"/>
        <v>123981</v>
      </c>
      <c r="G317" s="7">
        <f t="shared" si="60"/>
        <v>126481</v>
      </c>
    </row>
    <row r="318" spans="1:8" x14ac:dyDescent="0.25">
      <c r="A318" s="2" t="s">
        <v>3</v>
      </c>
      <c r="C318" s="1" t="s">
        <v>13</v>
      </c>
      <c r="D318" s="5">
        <v>106231</v>
      </c>
      <c r="E318" s="5">
        <v>106231</v>
      </c>
      <c r="F318" s="5">
        <v>106231</v>
      </c>
      <c r="G318" s="5">
        <v>106231</v>
      </c>
    </row>
    <row r="319" spans="1:8" x14ac:dyDescent="0.25">
      <c r="A319" s="2" t="s">
        <v>3</v>
      </c>
      <c r="B319" s="1">
        <v>179</v>
      </c>
      <c r="C319" s="1" t="s">
        <v>505</v>
      </c>
      <c r="D319" s="5">
        <v>1000</v>
      </c>
      <c r="E319" s="5">
        <v>2000</v>
      </c>
      <c r="F319" s="5">
        <v>2000</v>
      </c>
      <c r="G319" s="5">
        <v>2000</v>
      </c>
      <c r="H319" s="1" t="s">
        <v>506</v>
      </c>
    </row>
    <row r="320" spans="1:8" x14ac:dyDescent="0.25">
      <c r="A320" s="2" t="s">
        <v>3</v>
      </c>
      <c r="B320" s="1">
        <v>180</v>
      </c>
      <c r="C320" s="1" t="s">
        <v>129</v>
      </c>
      <c r="D320" s="5">
        <v>-650</v>
      </c>
      <c r="E320" s="5">
        <v>-650</v>
      </c>
      <c r="F320" s="5">
        <v>-650</v>
      </c>
      <c r="G320" s="5">
        <v>-650</v>
      </c>
      <c r="H320" s="1" t="s">
        <v>507</v>
      </c>
    </row>
    <row r="321" spans="1:8" x14ac:dyDescent="0.25">
      <c r="A321" s="2" t="s">
        <v>3</v>
      </c>
      <c r="B321" s="1">
        <v>181</v>
      </c>
      <c r="C321" s="1" t="s">
        <v>508</v>
      </c>
      <c r="D321" s="5">
        <v>1400</v>
      </c>
      <c r="E321" s="5">
        <v>1400</v>
      </c>
      <c r="F321" s="5">
        <v>1400</v>
      </c>
      <c r="G321" s="5">
        <v>1400</v>
      </c>
      <c r="H321" s="1" t="s">
        <v>509</v>
      </c>
    </row>
    <row r="322" spans="1:8" x14ac:dyDescent="0.25">
      <c r="A322" s="2" t="s">
        <v>3</v>
      </c>
      <c r="B322" s="1">
        <v>182</v>
      </c>
      <c r="C322" s="1" t="s">
        <v>510</v>
      </c>
      <c r="D322" s="5">
        <v>11000</v>
      </c>
      <c r="E322" s="5">
        <v>13500</v>
      </c>
      <c r="F322" s="5">
        <v>15000</v>
      </c>
      <c r="G322" s="5">
        <v>17500</v>
      </c>
      <c r="H322" s="1" t="s">
        <v>511</v>
      </c>
    </row>
    <row r="323" spans="1:8" x14ac:dyDescent="0.25">
      <c r="A323" s="2" t="s">
        <v>2</v>
      </c>
      <c r="C323" s="1" t="s">
        <v>130</v>
      </c>
      <c r="D323" s="7">
        <f>D324+D325+D326</f>
        <v>70085</v>
      </c>
      <c r="E323" s="7">
        <f t="shared" ref="E323:G323" si="61">E324+E325+E326</f>
        <v>70085</v>
      </c>
      <c r="F323" s="7">
        <f t="shared" si="61"/>
        <v>70085</v>
      </c>
      <c r="G323" s="7">
        <f t="shared" si="61"/>
        <v>70485</v>
      </c>
    </row>
    <row r="324" spans="1:8" x14ac:dyDescent="0.25">
      <c r="A324" s="2" t="s">
        <v>3</v>
      </c>
      <c r="C324" s="1" t="s">
        <v>13</v>
      </c>
      <c r="D324" s="5">
        <v>70735</v>
      </c>
      <c r="E324" s="5">
        <v>70735</v>
      </c>
      <c r="F324" s="5">
        <v>70735</v>
      </c>
      <c r="G324" s="5">
        <v>70735</v>
      </c>
    </row>
    <row r="325" spans="1:8" x14ac:dyDescent="0.25">
      <c r="A325" s="2" t="s">
        <v>3</v>
      </c>
      <c r="B325" s="1">
        <v>183</v>
      </c>
      <c r="C325" s="1" t="s">
        <v>131</v>
      </c>
      <c r="D325" s="5">
        <v>0</v>
      </c>
      <c r="E325" s="5">
        <v>0</v>
      </c>
      <c r="F325" s="5">
        <v>0</v>
      </c>
      <c r="G325" s="5">
        <v>400</v>
      </c>
      <c r="H325" s="1" t="s">
        <v>512</v>
      </c>
    </row>
    <row r="326" spans="1:8" x14ac:dyDescent="0.25">
      <c r="A326" s="2" t="s">
        <v>3</v>
      </c>
      <c r="B326" s="1">
        <v>184</v>
      </c>
      <c r="C326" s="1" t="s">
        <v>513</v>
      </c>
      <c r="D326" s="5">
        <v>-650</v>
      </c>
      <c r="E326" s="5">
        <v>-650</v>
      </c>
      <c r="F326" s="5">
        <v>-650</v>
      </c>
      <c r="G326" s="5">
        <v>-650</v>
      </c>
      <c r="H326" s="1" t="s">
        <v>514</v>
      </c>
    </row>
    <row r="327" spans="1:8" x14ac:dyDescent="0.25">
      <c r="A327" s="2" t="s">
        <v>0</v>
      </c>
      <c r="C327" s="8" t="s">
        <v>132</v>
      </c>
      <c r="D327" s="7">
        <f>D317+D323</f>
        <v>189066</v>
      </c>
      <c r="E327" s="7">
        <f t="shared" ref="E327:G327" si="62">E317+E323</f>
        <v>192566</v>
      </c>
      <c r="F327" s="7">
        <f t="shared" si="62"/>
        <v>194066</v>
      </c>
      <c r="G327" s="7">
        <f t="shared" si="62"/>
        <v>196966</v>
      </c>
    </row>
    <row r="328" spans="1:8" x14ac:dyDescent="0.25">
      <c r="A328" s="2" t="s">
        <v>1</v>
      </c>
      <c r="C328" s="6" t="s">
        <v>133</v>
      </c>
      <c r="D328" s="5"/>
      <c r="E328" s="5"/>
      <c r="F328" s="5"/>
      <c r="G328" s="5"/>
    </row>
    <row r="329" spans="1:8" x14ac:dyDescent="0.25">
      <c r="A329" s="2" t="s">
        <v>2</v>
      </c>
      <c r="C329" s="1" t="s">
        <v>938</v>
      </c>
      <c r="D329" s="7">
        <f>D330+D331+D332</f>
        <v>15697</v>
      </c>
      <c r="E329" s="7">
        <f t="shared" ref="E329:G329" si="63">E330+E331+E332</f>
        <v>17197</v>
      </c>
      <c r="F329" s="7">
        <f t="shared" si="63"/>
        <v>17197</v>
      </c>
      <c r="G329" s="7">
        <f t="shared" si="63"/>
        <v>17197</v>
      </c>
    </row>
    <row r="330" spans="1:8" x14ac:dyDescent="0.25">
      <c r="A330" s="2" t="s">
        <v>3</v>
      </c>
      <c r="C330" s="1" t="s">
        <v>13</v>
      </c>
      <c r="D330" s="5">
        <v>16397</v>
      </c>
      <c r="E330" s="5">
        <v>16397</v>
      </c>
      <c r="F330" s="5">
        <v>16397</v>
      </c>
      <c r="G330" s="5">
        <v>16397</v>
      </c>
    </row>
    <row r="331" spans="1:8" x14ac:dyDescent="0.25">
      <c r="A331" s="2" t="s">
        <v>3</v>
      </c>
      <c r="B331" s="1">
        <v>185</v>
      </c>
      <c r="C331" s="1" t="s">
        <v>515</v>
      </c>
      <c r="D331" s="5">
        <v>0</v>
      </c>
      <c r="E331" s="5">
        <v>1500</v>
      </c>
      <c r="F331" s="5">
        <v>1500</v>
      </c>
      <c r="G331" s="5">
        <v>1500</v>
      </c>
      <c r="H331" s="1" t="s">
        <v>516</v>
      </c>
    </row>
    <row r="332" spans="1:8" x14ac:dyDescent="0.25">
      <c r="A332" s="2" t="s">
        <v>3</v>
      </c>
      <c r="B332" s="1">
        <v>186</v>
      </c>
      <c r="C332" s="1" t="s">
        <v>517</v>
      </c>
      <c r="D332" s="5">
        <v>-700</v>
      </c>
      <c r="E332" s="5">
        <v>-700</v>
      </c>
      <c r="F332" s="5">
        <v>-700</v>
      </c>
      <c r="G332" s="5">
        <v>-700</v>
      </c>
      <c r="H332" s="1" t="s">
        <v>518</v>
      </c>
    </row>
    <row r="333" spans="1:8" x14ac:dyDescent="0.25">
      <c r="A333" s="2" t="s">
        <v>2</v>
      </c>
      <c r="C333" s="1" t="s">
        <v>134</v>
      </c>
      <c r="D333" s="7">
        <f>SUM(D334:D346)</f>
        <v>548550</v>
      </c>
      <c r="E333" s="7">
        <f t="shared" ref="E333:G333" si="64">SUM(E334:E346)</f>
        <v>579950</v>
      </c>
      <c r="F333" s="7">
        <f t="shared" si="64"/>
        <v>582450</v>
      </c>
      <c r="G333" s="7">
        <f t="shared" si="64"/>
        <v>608050</v>
      </c>
    </row>
    <row r="334" spans="1:8" x14ac:dyDescent="0.25">
      <c r="A334" s="2" t="s">
        <v>3</v>
      </c>
      <c r="C334" s="1" t="s">
        <v>13</v>
      </c>
      <c r="D334" s="5">
        <v>539903</v>
      </c>
      <c r="E334" s="5">
        <v>539903</v>
      </c>
      <c r="F334" s="5">
        <v>539903</v>
      </c>
      <c r="G334" s="5">
        <v>539903</v>
      </c>
    </row>
    <row r="335" spans="1:8" x14ac:dyDescent="0.25">
      <c r="A335" s="2" t="s">
        <v>3</v>
      </c>
      <c r="B335" s="1">
        <v>187</v>
      </c>
      <c r="C335" s="1" t="s">
        <v>519</v>
      </c>
      <c r="D335" s="5" t="s">
        <v>260</v>
      </c>
      <c r="E335" s="5" t="s">
        <v>260</v>
      </c>
      <c r="F335" s="5" t="s">
        <v>270</v>
      </c>
      <c r="G335" s="5">
        <v>1500</v>
      </c>
      <c r="H335" s="1" t="s">
        <v>520</v>
      </c>
    </row>
    <row r="336" spans="1:8" x14ac:dyDescent="0.25">
      <c r="A336" s="2" t="s">
        <v>3</v>
      </c>
      <c r="B336" s="1">
        <v>188</v>
      </c>
      <c r="C336" s="1" t="s">
        <v>521</v>
      </c>
      <c r="D336" s="5">
        <v>10300</v>
      </c>
      <c r="E336" s="5">
        <v>10300</v>
      </c>
      <c r="F336" s="5">
        <v>10300</v>
      </c>
      <c r="G336" s="5">
        <v>10300</v>
      </c>
      <c r="H336" s="1" t="s">
        <v>522</v>
      </c>
    </row>
    <row r="337" spans="1:8" x14ac:dyDescent="0.25">
      <c r="A337" s="2" t="s">
        <v>3</v>
      </c>
      <c r="B337" s="1">
        <v>189</v>
      </c>
      <c r="C337" s="1" t="s">
        <v>523</v>
      </c>
      <c r="D337" s="5" t="s">
        <v>260</v>
      </c>
      <c r="E337" s="5" t="s">
        <v>260</v>
      </c>
      <c r="F337" s="5">
        <v>3500</v>
      </c>
      <c r="G337" s="5">
        <v>7000</v>
      </c>
      <c r="H337" s="1" t="s">
        <v>524</v>
      </c>
    </row>
    <row r="338" spans="1:8" x14ac:dyDescent="0.25">
      <c r="A338" s="2" t="s">
        <v>3</v>
      </c>
      <c r="B338" s="1">
        <v>190</v>
      </c>
      <c r="C338" s="1" t="s">
        <v>525</v>
      </c>
      <c r="D338" s="5" t="s">
        <v>260</v>
      </c>
      <c r="E338" s="5">
        <v>14900</v>
      </c>
      <c r="F338" s="5">
        <v>14900</v>
      </c>
      <c r="G338" s="5">
        <v>14900</v>
      </c>
      <c r="H338" s="1" t="s">
        <v>526</v>
      </c>
    </row>
    <row r="339" spans="1:8" x14ac:dyDescent="0.25">
      <c r="A339" s="2" t="s">
        <v>3</v>
      </c>
      <c r="B339" s="1">
        <v>191</v>
      </c>
      <c r="C339" s="1" t="s">
        <v>527</v>
      </c>
      <c r="D339" s="5">
        <v>4500</v>
      </c>
      <c r="E339" s="5">
        <v>4500</v>
      </c>
      <c r="F339" s="5">
        <v>4500</v>
      </c>
      <c r="G339" s="5">
        <v>4500</v>
      </c>
      <c r="H339" s="1" t="s">
        <v>528</v>
      </c>
    </row>
    <row r="340" spans="1:8" x14ac:dyDescent="0.25">
      <c r="A340" s="2" t="s">
        <v>3</v>
      </c>
      <c r="B340" s="1">
        <v>192</v>
      </c>
      <c r="C340" s="1" t="s">
        <v>529</v>
      </c>
      <c r="D340" s="5" t="s">
        <v>260</v>
      </c>
      <c r="E340" s="5">
        <v>9000</v>
      </c>
      <c r="F340" s="5">
        <v>9000</v>
      </c>
      <c r="G340" s="5">
        <v>9000</v>
      </c>
      <c r="H340" s="1" t="s">
        <v>530</v>
      </c>
    </row>
    <row r="341" spans="1:8" x14ac:dyDescent="0.25">
      <c r="A341" s="2" t="s">
        <v>3</v>
      </c>
      <c r="B341" s="1">
        <v>193</v>
      </c>
      <c r="C341" s="1" t="s">
        <v>531</v>
      </c>
      <c r="D341" s="5" t="s">
        <v>260</v>
      </c>
      <c r="E341" s="5">
        <v>10500</v>
      </c>
      <c r="F341" s="5">
        <v>10500</v>
      </c>
      <c r="G341" s="5">
        <v>10500</v>
      </c>
      <c r="H341" s="1" t="s">
        <v>532</v>
      </c>
    </row>
    <row r="342" spans="1:8" x14ac:dyDescent="0.25">
      <c r="A342" s="2" t="s">
        <v>3</v>
      </c>
      <c r="B342" s="1">
        <v>194</v>
      </c>
      <c r="C342" s="1" t="s">
        <v>533</v>
      </c>
      <c r="D342" s="5" t="s">
        <v>260</v>
      </c>
      <c r="E342" s="5">
        <v>-3000</v>
      </c>
      <c r="F342" s="5">
        <v>-4000</v>
      </c>
      <c r="G342" s="5">
        <v>-4000</v>
      </c>
      <c r="H342" s="1" t="s">
        <v>534</v>
      </c>
    </row>
    <row r="343" spans="1:8" x14ac:dyDescent="0.25">
      <c r="A343" s="2" t="s">
        <v>3</v>
      </c>
      <c r="B343" s="1">
        <v>195</v>
      </c>
      <c r="C343" s="1" t="s">
        <v>535</v>
      </c>
      <c r="D343" s="5" t="s">
        <v>260</v>
      </c>
      <c r="E343" s="5" t="s">
        <v>260</v>
      </c>
      <c r="F343" s="5" t="s">
        <v>270</v>
      </c>
      <c r="G343" s="5">
        <v>9300</v>
      </c>
      <c r="H343" s="1" t="s">
        <v>536</v>
      </c>
    </row>
    <row r="344" spans="1:8" x14ac:dyDescent="0.25">
      <c r="A344" s="2" t="s">
        <v>3</v>
      </c>
      <c r="B344" s="1">
        <v>196</v>
      </c>
      <c r="C344" s="1" t="s">
        <v>537</v>
      </c>
      <c r="D344" s="5" t="s">
        <v>260</v>
      </c>
      <c r="E344" s="5" t="s">
        <v>260</v>
      </c>
      <c r="F344" s="5" t="s">
        <v>270</v>
      </c>
      <c r="G344" s="5">
        <v>11300</v>
      </c>
      <c r="H344" s="1" t="s">
        <v>538</v>
      </c>
    </row>
    <row r="345" spans="1:8" x14ac:dyDescent="0.25">
      <c r="A345" s="2" t="s">
        <v>3</v>
      </c>
      <c r="B345" s="1">
        <v>197</v>
      </c>
      <c r="C345" s="1" t="s">
        <v>539</v>
      </c>
      <c r="D345" s="5">
        <v>1750</v>
      </c>
      <c r="E345" s="5">
        <v>1750</v>
      </c>
      <c r="F345" s="5">
        <v>1750</v>
      </c>
      <c r="G345" s="5">
        <v>1750</v>
      </c>
      <c r="H345" s="1" t="s">
        <v>540</v>
      </c>
    </row>
    <row r="346" spans="1:8" x14ac:dyDescent="0.25">
      <c r="A346" s="2" t="s">
        <v>3</v>
      </c>
      <c r="B346" s="1">
        <v>198</v>
      </c>
      <c r="C346" s="1" t="s">
        <v>541</v>
      </c>
      <c r="D346" s="5">
        <v>-7903</v>
      </c>
      <c r="E346" s="5">
        <v>-7903</v>
      </c>
      <c r="F346" s="5">
        <v>-7903</v>
      </c>
      <c r="G346" s="5">
        <v>-7903</v>
      </c>
      <c r="H346" s="1" t="s">
        <v>542</v>
      </c>
    </row>
    <row r="347" spans="1:8" x14ac:dyDescent="0.25">
      <c r="A347" s="2" t="s">
        <v>2</v>
      </c>
      <c r="C347" s="1" t="s">
        <v>135</v>
      </c>
      <c r="D347" s="7">
        <f>D348+D349</f>
        <v>7954</v>
      </c>
      <c r="E347" s="7">
        <f t="shared" ref="E347:G347" si="65">E348+E349</f>
        <v>7954</v>
      </c>
      <c r="F347" s="7">
        <f t="shared" si="65"/>
        <v>7954</v>
      </c>
      <c r="G347" s="7">
        <f t="shared" si="65"/>
        <v>7954</v>
      </c>
    </row>
    <row r="348" spans="1:8" x14ac:dyDescent="0.25">
      <c r="A348" s="2" t="s">
        <v>3</v>
      </c>
      <c r="C348" s="1" t="s">
        <v>13</v>
      </c>
      <c r="D348" s="5">
        <v>8111</v>
      </c>
      <c r="E348" s="5">
        <v>8111</v>
      </c>
      <c r="F348" s="5">
        <v>8111</v>
      </c>
      <c r="G348" s="5">
        <v>8111</v>
      </c>
    </row>
    <row r="349" spans="1:8" x14ac:dyDescent="0.25">
      <c r="A349" s="2" t="s">
        <v>3</v>
      </c>
      <c r="B349" s="1">
        <v>199</v>
      </c>
      <c r="C349" s="1" t="s">
        <v>543</v>
      </c>
      <c r="D349" s="5">
        <v>-157</v>
      </c>
      <c r="E349" s="5">
        <v>-157</v>
      </c>
      <c r="F349" s="5">
        <v>-157</v>
      </c>
      <c r="G349" s="5">
        <v>-157</v>
      </c>
      <c r="H349" s="1" t="s">
        <v>544</v>
      </c>
    </row>
    <row r="350" spans="1:8" x14ac:dyDescent="0.25">
      <c r="A350" s="2" t="s">
        <v>2</v>
      </c>
      <c r="C350" s="1" t="s">
        <v>940</v>
      </c>
      <c r="D350" s="7">
        <f>SUM(D351:D356)</f>
        <v>186603</v>
      </c>
      <c r="E350" s="7">
        <f t="shared" ref="E350:G350" si="66">SUM(E351:E356)</f>
        <v>184933</v>
      </c>
      <c r="F350" s="7">
        <f t="shared" si="66"/>
        <v>179933</v>
      </c>
      <c r="G350" s="7">
        <f t="shared" si="66"/>
        <v>174933</v>
      </c>
    </row>
    <row r="351" spans="1:8" x14ac:dyDescent="0.25">
      <c r="A351" s="2" t="s">
        <v>3</v>
      </c>
      <c r="C351" s="1" t="s">
        <v>13</v>
      </c>
      <c r="D351" s="5">
        <v>185683</v>
      </c>
      <c r="E351" s="5">
        <v>185683</v>
      </c>
      <c r="F351" s="5">
        <v>185683</v>
      </c>
      <c r="G351" s="5">
        <v>185683</v>
      </c>
    </row>
    <row r="352" spans="1:8" x14ac:dyDescent="0.25">
      <c r="A352" s="2" t="s">
        <v>3</v>
      </c>
      <c r="B352" s="1">
        <v>200</v>
      </c>
      <c r="C352" s="1" t="s">
        <v>136</v>
      </c>
      <c r="D352" s="5">
        <v>-750</v>
      </c>
      <c r="E352" s="5">
        <v>-750</v>
      </c>
      <c r="F352" s="5">
        <v>-750</v>
      </c>
      <c r="G352" s="5">
        <v>-750</v>
      </c>
      <c r="H352" s="1" t="s">
        <v>545</v>
      </c>
    </row>
    <row r="353" spans="1:8" x14ac:dyDescent="0.25">
      <c r="A353" s="2" t="s">
        <v>3</v>
      </c>
      <c r="B353" s="1">
        <v>201</v>
      </c>
      <c r="C353" s="1" t="s">
        <v>546</v>
      </c>
      <c r="D353" s="5">
        <v>3000</v>
      </c>
      <c r="E353" s="5">
        <v>3000</v>
      </c>
      <c r="F353" s="5">
        <v>3000</v>
      </c>
      <c r="G353" s="5">
        <v>3000</v>
      </c>
      <c r="H353" s="1" t="s">
        <v>547</v>
      </c>
    </row>
    <row r="354" spans="1:8" x14ac:dyDescent="0.25">
      <c r="A354" s="2" t="s">
        <v>3</v>
      </c>
      <c r="B354" s="1">
        <v>202</v>
      </c>
      <c r="C354" s="1" t="s">
        <v>898</v>
      </c>
      <c r="D354" s="5" t="s">
        <v>260</v>
      </c>
      <c r="E354" s="5" t="s">
        <v>260</v>
      </c>
      <c r="F354" s="5">
        <v>-5000</v>
      </c>
      <c r="G354" s="5">
        <v>-10000</v>
      </c>
      <c r="H354" s="47" t="s">
        <v>899</v>
      </c>
    </row>
    <row r="355" spans="1:8" x14ac:dyDescent="0.25">
      <c r="A355" s="2" t="s">
        <v>3</v>
      </c>
      <c r="B355" s="1">
        <v>203</v>
      </c>
      <c r="C355" s="1" t="s">
        <v>548</v>
      </c>
      <c r="D355" s="5">
        <v>-3000</v>
      </c>
      <c r="E355" s="5">
        <v>-3000</v>
      </c>
      <c r="F355" s="5">
        <v>-3000</v>
      </c>
      <c r="G355" s="5">
        <v>-3000</v>
      </c>
      <c r="H355" s="1" t="s">
        <v>549</v>
      </c>
    </row>
    <row r="356" spans="1:8" x14ac:dyDescent="0.25">
      <c r="A356" s="2" t="s">
        <v>3</v>
      </c>
      <c r="B356" s="1">
        <v>204</v>
      </c>
      <c r="C356" s="1" t="s">
        <v>550</v>
      </c>
      <c r="D356" s="5">
        <v>1670</v>
      </c>
      <c r="E356" s="5" t="s">
        <v>260</v>
      </c>
      <c r="F356" s="5" t="s">
        <v>270</v>
      </c>
      <c r="G356" s="5" t="s">
        <v>248</v>
      </c>
      <c r="H356" s="1" t="s">
        <v>551</v>
      </c>
    </row>
    <row r="357" spans="1:8" x14ac:dyDescent="0.25">
      <c r="A357" s="2" t="s">
        <v>2</v>
      </c>
      <c r="C357" s="1" t="s">
        <v>937</v>
      </c>
      <c r="D357" s="7">
        <f>D358+D359+D360</f>
        <v>97020</v>
      </c>
      <c r="E357" s="7">
        <f t="shared" ref="E357:G357" si="67">E358+E359+E360</f>
        <v>95020</v>
      </c>
      <c r="F357" s="7">
        <f t="shared" si="67"/>
        <v>95020</v>
      </c>
      <c r="G357" s="7">
        <f t="shared" si="67"/>
        <v>95020</v>
      </c>
    </row>
    <row r="358" spans="1:8" x14ac:dyDescent="0.25">
      <c r="A358" s="2" t="s">
        <v>3</v>
      </c>
      <c r="C358" s="1" t="s">
        <v>13</v>
      </c>
      <c r="D358" s="5">
        <v>100163</v>
      </c>
      <c r="E358" s="5">
        <v>100163</v>
      </c>
      <c r="F358" s="5">
        <v>100163</v>
      </c>
      <c r="G358" s="5">
        <v>100163</v>
      </c>
    </row>
    <row r="359" spans="1:8" x14ac:dyDescent="0.25">
      <c r="A359" s="2" t="s">
        <v>3</v>
      </c>
      <c r="B359" s="1">
        <v>205</v>
      </c>
      <c r="C359" s="1" t="s">
        <v>83</v>
      </c>
      <c r="D359" s="5">
        <v>-1200</v>
      </c>
      <c r="E359" s="5">
        <v>-3200</v>
      </c>
      <c r="F359" s="5">
        <v>-3200</v>
      </c>
      <c r="G359" s="5">
        <v>-3200</v>
      </c>
      <c r="H359" s="1" t="s">
        <v>552</v>
      </c>
    </row>
    <row r="360" spans="1:8" x14ac:dyDescent="0.25">
      <c r="A360" s="2" t="s">
        <v>3</v>
      </c>
      <c r="B360" s="1">
        <v>206</v>
      </c>
      <c r="C360" s="1" t="s">
        <v>553</v>
      </c>
      <c r="D360" s="5">
        <v>-1943</v>
      </c>
      <c r="E360" s="5">
        <v>-1943</v>
      </c>
      <c r="F360" s="5">
        <v>-1943</v>
      </c>
      <c r="G360" s="5">
        <v>-1943</v>
      </c>
      <c r="H360" s="1" t="s">
        <v>554</v>
      </c>
    </row>
    <row r="361" spans="1:8" x14ac:dyDescent="0.25">
      <c r="A361" s="2" t="s">
        <v>2</v>
      </c>
      <c r="C361" s="1" t="s">
        <v>939</v>
      </c>
      <c r="D361" s="7">
        <f>SUM(D362:D366)</f>
        <v>318674</v>
      </c>
      <c r="E361" s="7">
        <f t="shared" ref="E361:G361" si="68">SUM(E362:E366)</f>
        <v>317674</v>
      </c>
      <c r="F361" s="7">
        <f t="shared" si="68"/>
        <v>312674</v>
      </c>
      <c r="G361" s="7">
        <f t="shared" si="68"/>
        <v>312674</v>
      </c>
    </row>
    <row r="362" spans="1:8" x14ac:dyDescent="0.25">
      <c r="A362" s="2" t="s">
        <v>3</v>
      </c>
      <c r="C362" s="1" t="s">
        <v>13</v>
      </c>
      <c r="D362" s="5">
        <v>309100</v>
      </c>
      <c r="E362" s="5">
        <v>309100</v>
      </c>
      <c r="F362" s="5">
        <v>309100</v>
      </c>
      <c r="G362" s="5">
        <v>309100</v>
      </c>
    </row>
    <row r="363" spans="1:8" x14ac:dyDescent="0.25">
      <c r="A363" s="2" t="s">
        <v>3</v>
      </c>
      <c r="B363" s="1">
        <v>207</v>
      </c>
      <c r="C363" s="1" t="s">
        <v>555</v>
      </c>
      <c r="D363" s="5" t="s">
        <v>260</v>
      </c>
      <c r="E363" s="5" t="s">
        <v>260</v>
      </c>
      <c r="F363" s="5">
        <v>-5000</v>
      </c>
      <c r="G363" s="5">
        <v>-5000</v>
      </c>
      <c r="H363" s="1" t="s">
        <v>556</v>
      </c>
    </row>
    <row r="364" spans="1:8" x14ac:dyDescent="0.25">
      <c r="A364" s="2" t="s">
        <v>3</v>
      </c>
      <c r="B364" s="1">
        <v>208</v>
      </c>
      <c r="C364" s="1" t="s">
        <v>557</v>
      </c>
      <c r="D364" s="5">
        <v>15000</v>
      </c>
      <c r="E364" s="5">
        <v>15000</v>
      </c>
      <c r="F364" s="5">
        <v>15000</v>
      </c>
      <c r="G364" s="5">
        <v>15000</v>
      </c>
      <c r="H364" s="1" t="s">
        <v>558</v>
      </c>
    </row>
    <row r="365" spans="1:8" x14ac:dyDescent="0.25">
      <c r="A365" s="2" t="s">
        <v>3</v>
      </c>
      <c r="B365" s="1">
        <v>209</v>
      </c>
      <c r="C365" s="1" t="s">
        <v>559</v>
      </c>
      <c r="D365" s="5">
        <v>-6426</v>
      </c>
      <c r="E365" s="5">
        <v>-6426</v>
      </c>
      <c r="F365" s="5">
        <v>-6426</v>
      </c>
      <c r="G365" s="5">
        <v>-6426</v>
      </c>
      <c r="H365" s="1" t="s">
        <v>560</v>
      </c>
    </row>
    <row r="366" spans="1:8" x14ac:dyDescent="0.25">
      <c r="A366" s="2" t="s">
        <v>3</v>
      </c>
      <c r="B366" s="1">
        <v>210</v>
      </c>
      <c r="C366" s="1" t="s">
        <v>561</v>
      </c>
      <c r="D366" s="5">
        <v>1000</v>
      </c>
      <c r="E366" s="5" t="s">
        <v>260</v>
      </c>
      <c r="F366" s="5" t="s">
        <v>270</v>
      </c>
      <c r="G366" s="5" t="s">
        <v>248</v>
      </c>
      <c r="H366" s="1" t="s">
        <v>562</v>
      </c>
    </row>
    <row r="367" spans="1:8" x14ac:dyDescent="0.25">
      <c r="A367" s="2" t="s">
        <v>2</v>
      </c>
      <c r="C367" s="1" t="s">
        <v>137</v>
      </c>
      <c r="D367" s="7">
        <f>D368</f>
        <v>13157</v>
      </c>
      <c r="E367" s="7">
        <f t="shared" ref="E367:G367" si="69">E368</f>
        <v>13157</v>
      </c>
      <c r="F367" s="7">
        <f t="shared" si="69"/>
        <v>13157</v>
      </c>
      <c r="G367" s="7">
        <f t="shared" si="69"/>
        <v>13157</v>
      </c>
    </row>
    <row r="368" spans="1:8" x14ac:dyDescent="0.25">
      <c r="A368" s="2" t="s">
        <v>3</v>
      </c>
      <c r="C368" s="1" t="s">
        <v>13</v>
      </c>
      <c r="D368" s="5">
        <v>13157</v>
      </c>
      <c r="E368" s="5">
        <v>13157</v>
      </c>
      <c r="F368" s="5">
        <v>13157</v>
      </c>
      <c r="G368" s="5">
        <v>13157</v>
      </c>
    </row>
    <row r="369" spans="1:8" x14ac:dyDescent="0.25">
      <c r="A369" s="2" t="s">
        <v>2</v>
      </c>
      <c r="C369" s="1" t="s">
        <v>138</v>
      </c>
      <c r="D369" s="7">
        <f>SUM(D370:D376)</f>
        <v>332659</v>
      </c>
      <c r="E369" s="7">
        <f t="shared" ref="E369:G369" si="70">SUM(E370:E376)</f>
        <v>317359</v>
      </c>
      <c r="F369" s="7">
        <f t="shared" si="70"/>
        <v>307359</v>
      </c>
      <c r="G369" s="7">
        <f t="shared" si="70"/>
        <v>307359</v>
      </c>
    </row>
    <row r="370" spans="1:8" x14ac:dyDescent="0.25">
      <c r="A370" s="2" t="s">
        <v>3</v>
      </c>
      <c r="C370" s="1" t="s">
        <v>13</v>
      </c>
      <c r="D370" s="5">
        <v>299009</v>
      </c>
      <c r="E370" s="5">
        <v>299009</v>
      </c>
      <c r="F370" s="5">
        <v>299009</v>
      </c>
      <c r="G370" s="5">
        <v>299009</v>
      </c>
    </row>
    <row r="371" spans="1:8" x14ac:dyDescent="0.25">
      <c r="A371" s="2" t="s">
        <v>3</v>
      </c>
      <c r="B371" s="1">
        <v>211</v>
      </c>
      <c r="C371" s="1" t="s">
        <v>563</v>
      </c>
      <c r="D371" s="5">
        <v>-2300</v>
      </c>
      <c r="E371" s="5">
        <v>-2300</v>
      </c>
      <c r="F371" s="5">
        <v>-2300</v>
      </c>
      <c r="G371" s="5">
        <v>-2300</v>
      </c>
      <c r="H371" s="1" t="s">
        <v>564</v>
      </c>
    </row>
    <row r="372" spans="1:8" x14ac:dyDescent="0.25">
      <c r="A372" s="2" t="s">
        <v>3</v>
      </c>
      <c r="B372" s="1">
        <v>212</v>
      </c>
      <c r="C372" s="1" t="s">
        <v>139</v>
      </c>
      <c r="D372" s="5">
        <v>-750</v>
      </c>
      <c r="E372" s="5">
        <v>-750</v>
      </c>
      <c r="F372" s="5">
        <v>-750</v>
      </c>
      <c r="G372" s="5">
        <v>-750</v>
      </c>
      <c r="H372" s="1" t="s">
        <v>565</v>
      </c>
    </row>
    <row r="373" spans="1:8" x14ac:dyDescent="0.25">
      <c r="A373" s="2" t="s">
        <v>3</v>
      </c>
      <c r="B373" s="1">
        <v>213</v>
      </c>
      <c r="C373" s="1" t="s">
        <v>566</v>
      </c>
      <c r="D373" s="5">
        <v>26000</v>
      </c>
      <c r="E373" s="5">
        <v>10000</v>
      </c>
      <c r="F373" s="5" t="s">
        <v>270</v>
      </c>
      <c r="G373" s="5" t="s">
        <v>248</v>
      </c>
      <c r="H373" s="1" t="s">
        <v>567</v>
      </c>
    </row>
    <row r="374" spans="1:8" x14ac:dyDescent="0.25">
      <c r="A374" s="2" t="s">
        <v>3</v>
      </c>
      <c r="B374" s="1">
        <v>214</v>
      </c>
      <c r="C374" s="1" t="s">
        <v>568</v>
      </c>
      <c r="D374" s="5">
        <v>15000</v>
      </c>
      <c r="E374" s="5">
        <v>15000</v>
      </c>
      <c r="F374" s="5">
        <v>15000</v>
      </c>
      <c r="G374" s="5">
        <v>15000</v>
      </c>
      <c r="H374" s="1" t="s">
        <v>569</v>
      </c>
    </row>
    <row r="375" spans="1:8" x14ac:dyDescent="0.25">
      <c r="A375" s="2" t="s">
        <v>3</v>
      </c>
      <c r="B375" s="1">
        <v>215</v>
      </c>
      <c r="C375" s="1" t="s">
        <v>570</v>
      </c>
      <c r="D375" s="5">
        <v>-5800</v>
      </c>
      <c r="E375" s="5">
        <v>-5800</v>
      </c>
      <c r="F375" s="5">
        <v>-5800</v>
      </c>
      <c r="G375" s="5">
        <v>-5800</v>
      </c>
      <c r="H375" s="1" t="s">
        <v>571</v>
      </c>
    </row>
    <row r="376" spans="1:8" x14ac:dyDescent="0.25">
      <c r="A376" s="2" t="s">
        <v>3</v>
      </c>
      <c r="B376" s="1">
        <v>216</v>
      </c>
      <c r="C376" s="1" t="s">
        <v>572</v>
      </c>
      <c r="D376" s="5">
        <v>1500</v>
      </c>
      <c r="E376" s="5">
        <v>2200</v>
      </c>
      <c r="F376" s="5">
        <v>2200</v>
      </c>
      <c r="G376" s="5">
        <v>2200</v>
      </c>
      <c r="H376" s="1" t="s">
        <v>904</v>
      </c>
    </row>
    <row r="377" spans="1:8" x14ac:dyDescent="0.25">
      <c r="A377" s="2" t="s">
        <v>2</v>
      </c>
      <c r="C377" s="1" t="s">
        <v>140</v>
      </c>
      <c r="D377" s="7">
        <f>D378+D379</f>
        <v>4856</v>
      </c>
      <c r="E377" s="7">
        <f t="shared" ref="E377:G377" si="71">E378+E379</f>
        <v>4856</v>
      </c>
      <c r="F377" s="7">
        <f t="shared" si="71"/>
        <v>4856</v>
      </c>
      <c r="G377" s="7">
        <f t="shared" si="71"/>
        <v>4856</v>
      </c>
    </row>
    <row r="378" spans="1:8" x14ac:dyDescent="0.25">
      <c r="A378" s="2" t="s">
        <v>3</v>
      </c>
      <c r="C378" s="1" t="s">
        <v>13</v>
      </c>
      <c r="D378" s="5">
        <v>5256</v>
      </c>
      <c r="E378" s="5">
        <v>5256</v>
      </c>
      <c r="F378" s="5">
        <v>5256</v>
      </c>
      <c r="G378" s="5">
        <v>5256</v>
      </c>
    </row>
    <row r="379" spans="1:8" x14ac:dyDescent="0.25">
      <c r="A379" s="2" t="s">
        <v>3</v>
      </c>
      <c r="B379" s="1">
        <v>217</v>
      </c>
      <c r="C379" s="1" t="s">
        <v>573</v>
      </c>
      <c r="D379" s="5">
        <v>-400</v>
      </c>
      <c r="E379" s="5">
        <v>-400</v>
      </c>
      <c r="F379" s="5">
        <v>-400</v>
      </c>
      <c r="G379" s="5">
        <v>-400</v>
      </c>
      <c r="H379" s="1" t="s">
        <v>574</v>
      </c>
    </row>
    <row r="380" spans="1:8" x14ac:dyDescent="0.25">
      <c r="A380" s="2" t="s">
        <v>2</v>
      </c>
      <c r="C380" s="1" t="s">
        <v>141</v>
      </c>
      <c r="D380" s="7">
        <f>D381+D382+D383</f>
        <v>58358</v>
      </c>
      <c r="E380" s="7">
        <f t="shared" ref="E380:G380" si="72">E381+E382+E383</f>
        <v>57858</v>
      </c>
      <c r="F380" s="7">
        <f t="shared" si="72"/>
        <v>57858</v>
      </c>
      <c r="G380" s="7">
        <f t="shared" si="72"/>
        <v>57858</v>
      </c>
    </row>
    <row r="381" spans="1:8" x14ac:dyDescent="0.25">
      <c r="A381" s="2" t="s">
        <v>3</v>
      </c>
      <c r="C381" s="1" t="s">
        <v>13</v>
      </c>
      <c r="D381" s="5">
        <v>59512</v>
      </c>
      <c r="E381" s="5">
        <v>59512</v>
      </c>
      <c r="F381" s="5">
        <v>59512</v>
      </c>
      <c r="G381" s="5">
        <v>59512</v>
      </c>
    </row>
    <row r="382" spans="1:8" x14ac:dyDescent="0.25">
      <c r="A382" s="2" t="s">
        <v>3</v>
      </c>
      <c r="B382" s="1">
        <v>218</v>
      </c>
      <c r="C382" s="1" t="s">
        <v>142</v>
      </c>
      <c r="D382" s="5">
        <v>0</v>
      </c>
      <c r="E382" s="5">
        <v>-500</v>
      </c>
      <c r="F382" s="5">
        <v>-500</v>
      </c>
      <c r="G382" s="5">
        <v>-500</v>
      </c>
      <c r="H382" s="1" t="s">
        <v>575</v>
      </c>
    </row>
    <row r="383" spans="1:8" x14ac:dyDescent="0.25">
      <c r="A383" s="2" t="s">
        <v>3</v>
      </c>
      <c r="B383" s="1">
        <v>219</v>
      </c>
      <c r="C383" s="1" t="s">
        <v>576</v>
      </c>
      <c r="D383" s="5">
        <v>-1154</v>
      </c>
      <c r="E383" s="5">
        <v>-1154</v>
      </c>
      <c r="F383" s="5">
        <v>-1154</v>
      </c>
      <c r="G383" s="5">
        <v>-1154</v>
      </c>
      <c r="H383" s="1" t="s">
        <v>577</v>
      </c>
    </row>
    <row r="384" spans="1:8" x14ac:dyDescent="0.25">
      <c r="A384" s="2" t="s">
        <v>0</v>
      </c>
      <c r="C384" s="8" t="s">
        <v>143</v>
      </c>
      <c r="D384" s="7">
        <f>D380+D377+D369+D367+D361+D357+D350+D347+D333+D329</f>
        <v>1583528</v>
      </c>
      <c r="E384" s="7">
        <f t="shared" ref="E384:G384" si="73">E380+E377+E369+E367+E361+E357+E350+E347+E333+E329</f>
        <v>1595958</v>
      </c>
      <c r="F384" s="7">
        <f t="shared" si="73"/>
        <v>1578458</v>
      </c>
      <c r="G384" s="7">
        <f t="shared" si="73"/>
        <v>1599058</v>
      </c>
    </row>
    <row r="385" spans="1:8" x14ac:dyDescent="0.25">
      <c r="A385" s="2" t="s">
        <v>0</v>
      </c>
      <c r="C385" s="8" t="s">
        <v>144</v>
      </c>
      <c r="D385" s="7">
        <f>D384+D327+D315+D289</f>
        <v>3114432</v>
      </c>
      <c r="E385" s="7">
        <f t="shared" ref="E385:G385" si="74">E384+E327+E315+E289</f>
        <v>3059912</v>
      </c>
      <c r="F385" s="7">
        <f t="shared" si="74"/>
        <v>3044412</v>
      </c>
      <c r="G385" s="7">
        <f t="shared" si="74"/>
        <v>3073712</v>
      </c>
    </row>
    <row r="386" spans="1:8" x14ac:dyDescent="0.25">
      <c r="A386" s="2" t="s">
        <v>234</v>
      </c>
      <c r="C386" s="4" t="s">
        <v>145</v>
      </c>
      <c r="D386" s="5"/>
      <c r="E386" s="5"/>
      <c r="F386" s="5"/>
      <c r="G386" s="5"/>
    </row>
    <row r="387" spans="1:8" x14ac:dyDescent="0.25">
      <c r="A387" s="2" t="s">
        <v>2</v>
      </c>
      <c r="C387" s="1" t="s">
        <v>146</v>
      </c>
      <c r="D387" s="7">
        <f>D388+D389+D390</f>
        <v>8725</v>
      </c>
      <c r="E387" s="7">
        <f t="shared" ref="E387:G387" si="75">E388+E389+E390</f>
        <v>7914</v>
      </c>
      <c r="F387" s="7">
        <f t="shared" si="75"/>
        <v>7904</v>
      </c>
      <c r="G387" s="7">
        <f t="shared" si="75"/>
        <v>7892</v>
      </c>
    </row>
    <row r="388" spans="1:8" x14ac:dyDescent="0.25">
      <c r="A388" s="2" t="s">
        <v>3</v>
      </c>
      <c r="C388" s="1" t="s">
        <v>13</v>
      </c>
      <c r="D388" s="5">
        <v>8049</v>
      </c>
      <c r="E388" s="5">
        <v>8049</v>
      </c>
      <c r="F388" s="5">
        <v>8049</v>
      </c>
      <c r="G388" s="5">
        <v>8049</v>
      </c>
    </row>
    <row r="389" spans="1:8" x14ac:dyDescent="0.25">
      <c r="A389" s="2" t="s">
        <v>3</v>
      </c>
      <c r="B389" s="1">
        <v>220</v>
      </c>
      <c r="C389" s="1" t="s">
        <v>578</v>
      </c>
      <c r="D389" s="5">
        <v>0</v>
      </c>
      <c r="E389" s="5">
        <v>-135</v>
      </c>
      <c r="F389" s="5">
        <v>-145</v>
      </c>
      <c r="G389" s="5">
        <v>-157</v>
      </c>
      <c r="H389" s="1" t="s">
        <v>579</v>
      </c>
    </row>
    <row r="390" spans="1:8" x14ac:dyDescent="0.25">
      <c r="A390" s="2" t="s">
        <v>3</v>
      </c>
      <c r="B390" s="1">
        <v>221</v>
      </c>
      <c r="C390" s="1" t="s">
        <v>580</v>
      </c>
      <c r="D390" s="5">
        <v>676</v>
      </c>
      <c r="E390" s="5">
        <v>0</v>
      </c>
      <c r="F390" s="5">
        <v>0</v>
      </c>
      <c r="G390" s="5">
        <v>0</v>
      </c>
      <c r="H390" s="1" t="s">
        <v>581</v>
      </c>
    </row>
    <row r="391" spans="1:8" x14ac:dyDescent="0.25">
      <c r="A391" s="2" t="s">
        <v>2</v>
      </c>
      <c r="C391" s="1" t="s">
        <v>147</v>
      </c>
      <c r="D391" s="7">
        <f>SUM(D392:D402)</f>
        <v>302211</v>
      </c>
      <c r="E391" s="7">
        <f t="shared" ref="E391:G391" si="76">SUM(E392:E402)</f>
        <v>304998</v>
      </c>
      <c r="F391" s="7">
        <f t="shared" si="76"/>
        <v>312303</v>
      </c>
      <c r="G391" s="7">
        <f t="shared" si="76"/>
        <v>325706</v>
      </c>
      <c r="H391" s="10"/>
    </row>
    <row r="392" spans="1:8" x14ac:dyDescent="0.25">
      <c r="A392" s="2" t="s">
        <v>3</v>
      </c>
      <c r="C392" s="1" t="s">
        <v>13</v>
      </c>
      <c r="D392" s="5">
        <v>306904</v>
      </c>
      <c r="E392" s="5">
        <v>306904</v>
      </c>
      <c r="F392" s="5">
        <v>306904</v>
      </c>
      <c r="G392" s="5">
        <v>306904</v>
      </c>
    </row>
    <row r="393" spans="1:8" x14ac:dyDescent="0.25">
      <c r="A393" s="2" t="s">
        <v>3</v>
      </c>
      <c r="B393" s="1">
        <v>222</v>
      </c>
      <c r="C393" s="1" t="s">
        <v>217</v>
      </c>
      <c r="D393" s="5">
        <v>-50</v>
      </c>
      <c r="E393" s="5">
        <v>-50</v>
      </c>
      <c r="F393" s="5">
        <v>-50</v>
      </c>
      <c r="G393" s="5">
        <v>-50</v>
      </c>
      <c r="H393" s="1" t="s">
        <v>582</v>
      </c>
    </row>
    <row r="394" spans="1:8" x14ac:dyDescent="0.25">
      <c r="A394" s="2" t="s">
        <v>3</v>
      </c>
      <c r="B394" s="1">
        <v>223</v>
      </c>
      <c r="C394" s="1" t="s">
        <v>148</v>
      </c>
      <c r="D394" s="5">
        <v>203</v>
      </c>
      <c r="E394" s="5">
        <v>404</v>
      </c>
      <c r="F394" s="5">
        <v>604</v>
      </c>
      <c r="G394" s="5">
        <v>604</v>
      </c>
      <c r="H394" s="1" t="s">
        <v>583</v>
      </c>
    </row>
    <row r="395" spans="1:8" x14ac:dyDescent="0.25">
      <c r="A395" s="2" t="s">
        <v>3</v>
      </c>
      <c r="B395" s="1">
        <v>224</v>
      </c>
      <c r="C395" s="1" t="s">
        <v>149</v>
      </c>
      <c r="D395" s="5">
        <v>-342</v>
      </c>
      <c r="E395" s="5">
        <v>-59</v>
      </c>
      <c r="F395" s="5">
        <v>928</v>
      </c>
      <c r="G395" s="5">
        <v>2593</v>
      </c>
      <c r="H395" s="1" t="s">
        <v>584</v>
      </c>
    </row>
    <row r="396" spans="1:8" x14ac:dyDescent="0.25">
      <c r="A396" s="2" t="s">
        <v>3</v>
      </c>
      <c r="B396" s="1">
        <v>225</v>
      </c>
      <c r="C396" s="1" t="s">
        <v>150</v>
      </c>
      <c r="D396" s="5">
        <v>908</v>
      </c>
      <c r="E396" s="5">
        <v>3502</v>
      </c>
      <c r="F396" s="5">
        <v>9660</v>
      </c>
      <c r="G396" s="5">
        <v>21443</v>
      </c>
      <c r="H396" s="1" t="s">
        <v>585</v>
      </c>
    </row>
    <row r="397" spans="1:8" x14ac:dyDescent="0.25">
      <c r="A397" s="2" t="s">
        <v>3</v>
      </c>
      <c r="B397" s="1">
        <v>226</v>
      </c>
      <c r="C397" s="1" t="s">
        <v>586</v>
      </c>
      <c r="D397" s="5" t="s">
        <v>260</v>
      </c>
      <c r="E397" s="5">
        <v>-250</v>
      </c>
      <c r="F397" s="5">
        <v>-250</v>
      </c>
      <c r="G397" s="5">
        <v>-250</v>
      </c>
      <c r="H397" s="1" t="s">
        <v>587</v>
      </c>
    </row>
    <row r="398" spans="1:8" x14ac:dyDescent="0.25">
      <c r="A398" s="2" t="s">
        <v>3</v>
      </c>
      <c r="B398" s="1">
        <v>227</v>
      </c>
      <c r="C398" s="1" t="s">
        <v>151</v>
      </c>
      <c r="D398" s="5">
        <v>-2000</v>
      </c>
      <c r="E398" s="5">
        <v>-2000</v>
      </c>
      <c r="F398" s="5">
        <v>-2000</v>
      </c>
      <c r="G398" s="5">
        <v>-2000</v>
      </c>
      <c r="H398" s="1" t="s">
        <v>588</v>
      </c>
    </row>
    <row r="399" spans="1:8" x14ac:dyDescent="0.25">
      <c r="A399" s="2" t="s">
        <v>3</v>
      </c>
      <c r="B399" s="1">
        <v>228</v>
      </c>
      <c r="C399" s="1" t="s">
        <v>589</v>
      </c>
      <c r="D399" s="5">
        <v>-300</v>
      </c>
      <c r="E399" s="5">
        <v>-300</v>
      </c>
      <c r="F399" s="5">
        <v>-300</v>
      </c>
      <c r="G399" s="5">
        <v>-300</v>
      </c>
      <c r="H399" s="1" t="s">
        <v>590</v>
      </c>
    </row>
    <row r="400" spans="1:8" x14ac:dyDescent="0.25">
      <c r="A400" s="2" t="s">
        <v>3</v>
      </c>
      <c r="B400" s="1">
        <v>229</v>
      </c>
      <c r="C400" s="1" t="s">
        <v>591</v>
      </c>
      <c r="D400" s="5">
        <v>375</v>
      </c>
      <c r="E400" s="5">
        <v>375</v>
      </c>
      <c r="F400" s="5">
        <v>375</v>
      </c>
      <c r="G400" s="5">
        <v>375</v>
      </c>
      <c r="H400" s="1" t="s">
        <v>592</v>
      </c>
    </row>
    <row r="401" spans="1:8" x14ac:dyDescent="0.25">
      <c r="A401" s="2" t="s">
        <v>3</v>
      </c>
      <c r="B401" s="1">
        <v>230</v>
      </c>
      <c r="C401" s="1" t="s">
        <v>593</v>
      </c>
      <c r="D401" s="5">
        <v>-487</v>
      </c>
      <c r="E401" s="5">
        <v>-528</v>
      </c>
      <c r="F401" s="5">
        <v>-568</v>
      </c>
      <c r="G401" s="5">
        <v>-613</v>
      </c>
      <c r="H401" s="1" t="s">
        <v>594</v>
      </c>
    </row>
    <row r="402" spans="1:8" x14ac:dyDescent="0.25">
      <c r="A402" s="2" t="s">
        <v>3</v>
      </c>
      <c r="B402" s="1">
        <v>231</v>
      </c>
      <c r="C402" s="1" t="s">
        <v>595</v>
      </c>
      <c r="D402" s="5">
        <v>-3000</v>
      </c>
      <c r="E402" s="5">
        <v>-3000</v>
      </c>
      <c r="F402" s="5">
        <v>-3000</v>
      </c>
      <c r="G402" s="5">
        <v>-3000</v>
      </c>
      <c r="H402" s="1" t="s">
        <v>596</v>
      </c>
    </row>
    <row r="403" spans="1:8" x14ac:dyDescent="0.25">
      <c r="A403" s="2" t="s">
        <v>2</v>
      </c>
      <c r="C403" s="1" t="s">
        <v>891</v>
      </c>
      <c r="D403" s="5">
        <f>D404+D405</f>
        <v>4249</v>
      </c>
      <c r="E403" s="5">
        <f t="shared" ref="E403:G403" si="77">E404+E405</f>
        <v>4226</v>
      </c>
      <c r="F403" s="5">
        <f t="shared" si="77"/>
        <v>4202</v>
      </c>
      <c r="G403" s="5">
        <f t="shared" si="77"/>
        <v>4176</v>
      </c>
    </row>
    <row r="404" spans="1:8" x14ac:dyDescent="0.25">
      <c r="A404" s="2" t="s">
        <v>3</v>
      </c>
      <c r="C404" s="1" t="s">
        <v>13</v>
      </c>
      <c r="D404" s="5">
        <v>4531</v>
      </c>
      <c r="E404" s="5">
        <v>4531</v>
      </c>
      <c r="F404" s="5">
        <v>4531</v>
      </c>
      <c r="G404" s="5">
        <v>4531</v>
      </c>
    </row>
    <row r="405" spans="1:8" x14ac:dyDescent="0.25">
      <c r="A405" s="2" t="s">
        <v>3</v>
      </c>
      <c r="B405" s="1">
        <v>232</v>
      </c>
      <c r="C405" s="1" t="s">
        <v>713</v>
      </c>
      <c r="D405" s="5">
        <v>-282</v>
      </c>
      <c r="E405" s="5">
        <v>-305</v>
      </c>
      <c r="F405" s="5">
        <v>-329</v>
      </c>
      <c r="G405" s="5">
        <v>-355</v>
      </c>
      <c r="H405" s="1" t="s">
        <v>714</v>
      </c>
    </row>
    <row r="406" spans="1:8" x14ac:dyDescent="0.25">
      <c r="A406" s="2" t="s">
        <v>2</v>
      </c>
      <c r="C406" s="1" t="s">
        <v>892</v>
      </c>
      <c r="D406" s="5">
        <f>D407</f>
        <v>0</v>
      </c>
      <c r="E406" s="5">
        <f t="shared" ref="E406:G406" si="78">E407</f>
        <v>0</v>
      </c>
      <c r="F406" s="5">
        <f t="shared" si="78"/>
        <v>0</v>
      </c>
      <c r="G406" s="5">
        <f t="shared" si="78"/>
        <v>0</v>
      </c>
    </row>
    <row r="407" spans="1:8" x14ac:dyDescent="0.25">
      <c r="A407" s="2" t="s">
        <v>3</v>
      </c>
      <c r="C407" s="1" t="s">
        <v>13</v>
      </c>
      <c r="D407" s="5">
        <v>0</v>
      </c>
      <c r="E407" s="5">
        <v>0</v>
      </c>
      <c r="F407" s="5">
        <v>0</v>
      </c>
      <c r="G407" s="5">
        <v>0</v>
      </c>
    </row>
    <row r="408" spans="1:8" x14ac:dyDescent="0.25">
      <c r="A408" s="2" t="s">
        <v>2</v>
      </c>
      <c r="C408" s="1" t="s">
        <v>152</v>
      </c>
      <c r="D408" s="7">
        <f>SUM(D409:D434)</f>
        <v>98236</v>
      </c>
      <c r="E408" s="7">
        <f t="shared" ref="E408:G408" si="79">SUM(E409:E434)</f>
        <v>94555</v>
      </c>
      <c r="F408" s="7">
        <f t="shared" si="79"/>
        <v>93974</v>
      </c>
      <c r="G408" s="7">
        <f t="shared" si="79"/>
        <v>93440</v>
      </c>
    </row>
    <row r="409" spans="1:8" x14ac:dyDescent="0.25">
      <c r="A409" s="2" t="s">
        <v>3</v>
      </c>
      <c r="C409" s="1" t="s">
        <v>13</v>
      </c>
      <c r="D409" s="5">
        <v>102458</v>
      </c>
      <c r="E409" s="5">
        <v>102458</v>
      </c>
      <c r="F409" s="5">
        <v>102458</v>
      </c>
      <c r="G409" s="5">
        <v>102458</v>
      </c>
    </row>
    <row r="410" spans="1:8" x14ac:dyDescent="0.25">
      <c r="A410" s="2" t="s">
        <v>3</v>
      </c>
      <c r="B410" s="1">
        <v>233</v>
      </c>
      <c r="C410" s="1" t="s">
        <v>153</v>
      </c>
      <c r="D410" s="5">
        <v>100</v>
      </c>
      <c r="E410" s="5">
        <v>200</v>
      </c>
      <c r="F410" s="5">
        <v>300</v>
      </c>
      <c r="G410" s="5">
        <v>400</v>
      </c>
      <c r="H410" s="1" t="s">
        <v>597</v>
      </c>
    </row>
    <row r="411" spans="1:8" x14ac:dyDescent="0.25">
      <c r="A411" s="2" t="s">
        <v>3</v>
      </c>
      <c r="B411" s="1">
        <v>234</v>
      </c>
      <c r="C411" s="1" t="s">
        <v>598</v>
      </c>
      <c r="D411" s="5">
        <v>1200</v>
      </c>
      <c r="E411" s="5" t="s">
        <v>260</v>
      </c>
      <c r="F411" s="5">
        <v>1200</v>
      </c>
      <c r="G411" s="5" t="s">
        <v>248</v>
      </c>
      <c r="H411" s="1" t="s">
        <v>599</v>
      </c>
    </row>
    <row r="412" spans="1:8" x14ac:dyDescent="0.25">
      <c r="A412" s="2" t="s">
        <v>3</v>
      </c>
      <c r="B412" s="1">
        <v>235</v>
      </c>
      <c r="C412" s="1" t="s">
        <v>600</v>
      </c>
      <c r="D412" s="5">
        <v>-700</v>
      </c>
      <c r="E412" s="5" t="s">
        <v>260</v>
      </c>
      <c r="F412" s="5">
        <v>-700</v>
      </c>
      <c r="G412" s="5" t="s">
        <v>248</v>
      </c>
      <c r="H412" s="1" t="s">
        <v>601</v>
      </c>
    </row>
    <row r="413" spans="1:8" x14ac:dyDescent="0.25">
      <c r="A413" s="2" t="s">
        <v>3</v>
      </c>
      <c r="B413" s="1">
        <v>236</v>
      </c>
      <c r="C413" s="1" t="s">
        <v>154</v>
      </c>
      <c r="D413" s="5" t="s">
        <v>260</v>
      </c>
      <c r="E413" s="5" t="s">
        <v>260</v>
      </c>
      <c r="F413" s="5" t="s">
        <v>270</v>
      </c>
      <c r="G413" s="5">
        <v>1000</v>
      </c>
      <c r="H413" s="1" t="s">
        <v>602</v>
      </c>
    </row>
    <row r="414" spans="1:8" x14ac:dyDescent="0.25">
      <c r="A414" s="2" t="s">
        <v>3</v>
      </c>
      <c r="B414" s="1">
        <v>237</v>
      </c>
      <c r="C414" s="1" t="s">
        <v>603</v>
      </c>
      <c r="D414" s="5" t="s">
        <v>260</v>
      </c>
      <c r="E414" s="5" t="s">
        <v>260</v>
      </c>
      <c r="F414" s="5" t="s">
        <v>270</v>
      </c>
      <c r="G414" s="5">
        <v>-1000</v>
      </c>
      <c r="H414" s="1" t="s">
        <v>604</v>
      </c>
    </row>
    <row r="415" spans="1:8" x14ac:dyDescent="0.25">
      <c r="A415" s="2" t="s">
        <v>3</v>
      </c>
      <c r="B415" s="1">
        <v>238</v>
      </c>
      <c r="C415" s="1" t="s">
        <v>605</v>
      </c>
      <c r="D415" s="5" t="s">
        <v>260</v>
      </c>
      <c r="E415" s="5">
        <v>-1500</v>
      </c>
      <c r="F415" s="5">
        <v>-1500</v>
      </c>
      <c r="G415" s="5">
        <v>-1500</v>
      </c>
      <c r="H415" s="1" t="s">
        <v>606</v>
      </c>
    </row>
    <row r="416" spans="1:8" x14ac:dyDescent="0.25">
      <c r="A416" s="2" t="s">
        <v>3</v>
      </c>
      <c r="B416" s="1">
        <v>239</v>
      </c>
      <c r="C416" s="1" t="s">
        <v>607</v>
      </c>
      <c r="D416" s="5">
        <v>150</v>
      </c>
      <c r="E416" s="5">
        <v>300</v>
      </c>
      <c r="F416" s="5">
        <v>450</v>
      </c>
      <c r="G416" s="5">
        <v>600</v>
      </c>
      <c r="H416" s="1" t="s">
        <v>608</v>
      </c>
    </row>
    <row r="417" spans="1:8" x14ac:dyDescent="0.25">
      <c r="A417" s="2" t="s">
        <v>3</v>
      </c>
      <c r="B417" s="1">
        <v>240</v>
      </c>
      <c r="C417" s="1" t="s">
        <v>609</v>
      </c>
      <c r="D417" s="5" t="s">
        <v>260</v>
      </c>
      <c r="E417" s="5">
        <v>300</v>
      </c>
      <c r="F417" s="5">
        <v>600</v>
      </c>
      <c r="G417" s="5">
        <v>600</v>
      </c>
      <c r="H417" s="1" t="s">
        <v>610</v>
      </c>
    </row>
    <row r="418" spans="1:8" x14ac:dyDescent="0.25">
      <c r="A418" s="2" t="s">
        <v>3</v>
      </c>
      <c r="B418" s="1">
        <v>241</v>
      </c>
      <c r="C418" s="1" t="s">
        <v>611</v>
      </c>
      <c r="D418" s="5" t="s">
        <v>260</v>
      </c>
      <c r="E418" s="5" t="s">
        <v>260</v>
      </c>
      <c r="F418" s="5">
        <v>-600</v>
      </c>
      <c r="G418" s="5">
        <v>-600</v>
      </c>
      <c r="H418" s="1" t="s">
        <v>612</v>
      </c>
    </row>
    <row r="419" spans="1:8" x14ac:dyDescent="0.25">
      <c r="A419" s="2" t="s">
        <v>3</v>
      </c>
      <c r="B419" s="1">
        <v>242</v>
      </c>
      <c r="C419" s="1" t="s">
        <v>613</v>
      </c>
      <c r="D419" s="5" t="s">
        <v>260</v>
      </c>
      <c r="E419" s="5" t="s">
        <v>260</v>
      </c>
      <c r="F419" s="5" t="s">
        <v>270</v>
      </c>
      <c r="G419" s="5">
        <v>600</v>
      </c>
      <c r="H419" s="1" t="s">
        <v>614</v>
      </c>
    </row>
    <row r="420" spans="1:8" x14ac:dyDescent="0.25">
      <c r="A420" s="2" t="s">
        <v>3</v>
      </c>
      <c r="B420" s="1">
        <v>243</v>
      </c>
      <c r="C420" s="1" t="s">
        <v>615</v>
      </c>
      <c r="D420" s="5" t="s">
        <v>260</v>
      </c>
      <c r="E420" s="5" t="s">
        <v>260</v>
      </c>
      <c r="F420" s="5" t="s">
        <v>270</v>
      </c>
      <c r="G420" s="5">
        <v>-300</v>
      </c>
      <c r="H420" s="1" t="s">
        <v>616</v>
      </c>
    </row>
    <row r="421" spans="1:8" x14ac:dyDescent="0.25">
      <c r="A421" s="2" t="s">
        <v>3</v>
      </c>
      <c r="B421" s="1">
        <v>244</v>
      </c>
      <c r="C421" s="1" t="s">
        <v>617</v>
      </c>
      <c r="D421" s="5">
        <v>500</v>
      </c>
      <c r="E421" s="5">
        <v>500</v>
      </c>
      <c r="F421" s="5">
        <v>500</v>
      </c>
      <c r="G421" s="5">
        <v>500</v>
      </c>
      <c r="H421" s="1" t="s">
        <v>618</v>
      </c>
    </row>
    <row r="422" spans="1:8" x14ac:dyDescent="0.25">
      <c r="A422" s="2" t="s">
        <v>3</v>
      </c>
      <c r="B422" s="1">
        <v>245</v>
      </c>
      <c r="C422" s="1" t="s">
        <v>619</v>
      </c>
      <c r="D422" s="5" t="s">
        <v>260</v>
      </c>
      <c r="E422" s="5" t="s">
        <v>260</v>
      </c>
      <c r="F422" s="5">
        <v>-500</v>
      </c>
      <c r="G422" s="5">
        <v>-500</v>
      </c>
      <c r="H422" s="1" t="s">
        <v>620</v>
      </c>
    </row>
    <row r="423" spans="1:8" x14ac:dyDescent="0.25">
      <c r="A423" s="2" t="s">
        <v>3</v>
      </c>
      <c r="B423" s="1">
        <v>246</v>
      </c>
      <c r="C423" s="1" t="s">
        <v>621</v>
      </c>
      <c r="D423" s="5" t="s">
        <v>260</v>
      </c>
      <c r="E423" s="5" t="s">
        <v>260</v>
      </c>
      <c r="F423" s="5" t="s">
        <v>270</v>
      </c>
      <c r="G423" s="5">
        <v>1000</v>
      </c>
      <c r="H423" s="1" t="s">
        <v>622</v>
      </c>
    </row>
    <row r="424" spans="1:8" x14ac:dyDescent="0.25">
      <c r="A424" s="2" t="s">
        <v>3</v>
      </c>
      <c r="B424" s="1">
        <v>247</v>
      </c>
      <c r="C424" s="1" t="s">
        <v>623</v>
      </c>
      <c r="D424" s="5" t="s">
        <v>260</v>
      </c>
      <c r="E424" s="5" t="s">
        <v>260</v>
      </c>
      <c r="F424" s="5" t="s">
        <v>270</v>
      </c>
      <c r="G424" s="5">
        <v>-1000</v>
      </c>
      <c r="H424" s="1" t="s">
        <v>624</v>
      </c>
    </row>
    <row r="425" spans="1:8" x14ac:dyDescent="0.25">
      <c r="A425" s="2" t="s">
        <v>3</v>
      </c>
      <c r="B425" s="1">
        <v>248</v>
      </c>
      <c r="C425" s="1" t="s">
        <v>625</v>
      </c>
      <c r="D425" s="5" t="s">
        <v>260</v>
      </c>
      <c r="E425" s="5" t="s">
        <v>260</v>
      </c>
      <c r="F425" s="5" t="s">
        <v>270</v>
      </c>
      <c r="G425" s="5">
        <v>1000</v>
      </c>
      <c r="H425" s="1" t="s">
        <v>626</v>
      </c>
    </row>
    <row r="426" spans="1:8" x14ac:dyDescent="0.25">
      <c r="A426" s="2" t="s">
        <v>3</v>
      </c>
      <c r="B426" s="1">
        <v>249</v>
      </c>
      <c r="C426" s="1" t="s">
        <v>627</v>
      </c>
      <c r="D426" s="5" t="s">
        <v>260</v>
      </c>
      <c r="E426" s="5" t="s">
        <v>260</v>
      </c>
      <c r="F426" s="5" t="s">
        <v>270</v>
      </c>
      <c r="G426" s="5">
        <v>-1000</v>
      </c>
      <c r="H426" s="1" t="s">
        <v>628</v>
      </c>
    </row>
    <row r="427" spans="1:8" x14ac:dyDescent="0.25">
      <c r="A427" s="2" t="s">
        <v>3</v>
      </c>
      <c r="B427" s="1">
        <v>250</v>
      </c>
      <c r="C427" s="1" t="s">
        <v>629</v>
      </c>
      <c r="D427" s="5" t="s">
        <v>260</v>
      </c>
      <c r="E427" s="5">
        <v>-1000</v>
      </c>
      <c r="F427" s="5">
        <v>-1000</v>
      </c>
      <c r="G427" s="5">
        <v>-1000</v>
      </c>
      <c r="H427" s="1" t="s">
        <v>630</v>
      </c>
    </row>
    <row r="428" spans="1:8" x14ac:dyDescent="0.25">
      <c r="A428" s="2" t="s">
        <v>3</v>
      </c>
      <c r="B428" s="1">
        <v>251</v>
      </c>
      <c r="C428" s="1" t="s">
        <v>631</v>
      </c>
      <c r="D428" s="5" t="s">
        <v>260</v>
      </c>
      <c r="E428" s="5">
        <v>-200</v>
      </c>
      <c r="F428" s="5">
        <v>-200</v>
      </c>
      <c r="G428" s="5">
        <v>-200</v>
      </c>
      <c r="H428" s="1" t="s">
        <v>632</v>
      </c>
    </row>
    <row r="429" spans="1:8" x14ac:dyDescent="0.25">
      <c r="A429" s="2" t="s">
        <v>3</v>
      </c>
      <c r="B429" s="1">
        <v>252</v>
      </c>
      <c r="C429" s="1" t="s">
        <v>633</v>
      </c>
      <c r="D429" s="5" t="s">
        <v>260</v>
      </c>
      <c r="E429" s="5">
        <v>-500</v>
      </c>
      <c r="F429" s="5">
        <v>-500</v>
      </c>
      <c r="G429" s="5">
        <v>-500</v>
      </c>
      <c r="H429" s="1" t="s">
        <v>634</v>
      </c>
    </row>
    <row r="430" spans="1:8" x14ac:dyDescent="0.25">
      <c r="A430" s="2" t="s">
        <v>3</v>
      </c>
      <c r="B430" s="1">
        <v>253</v>
      </c>
      <c r="C430" s="1" t="s">
        <v>635</v>
      </c>
      <c r="D430" s="5">
        <v>-500</v>
      </c>
      <c r="E430" s="5">
        <v>-500</v>
      </c>
      <c r="F430" s="5">
        <v>-500</v>
      </c>
      <c r="G430" s="5">
        <v>-500</v>
      </c>
      <c r="H430" s="1" t="s">
        <v>636</v>
      </c>
    </row>
    <row r="431" spans="1:8" x14ac:dyDescent="0.25">
      <c r="A431" s="2" t="s">
        <v>3</v>
      </c>
      <c r="B431" s="1">
        <v>254</v>
      </c>
      <c r="C431" s="1" t="s">
        <v>637</v>
      </c>
      <c r="D431" s="5">
        <v>-1600</v>
      </c>
      <c r="E431" s="5">
        <v>-1600</v>
      </c>
      <c r="F431" s="5">
        <v>-1600</v>
      </c>
      <c r="G431" s="5">
        <v>-1600</v>
      </c>
      <c r="H431" s="1" t="s">
        <v>638</v>
      </c>
    </row>
    <row r="432" spans="1:8" x14ac:dyDescent="0.25">
      <c r="A432" s="2" t="s">
        <v>3</v>
      </c>
      <c r="B432" s="1">
        <v>255</v>
      </c>
      <c r="C432" s="1" t="s">
        <v>639</v>
      </c>
      <c r="D432" s="5">
        <v>-600</v>
      </c>
      <c r="E432" s="5">
        <v>-600</v>
      </c>
      <c r="F432" s="5">
        <v>-600</v>
      </c>
      <c r="G432" s="5">
        <v>-600</v>
      </c>
      <c r="H432" s="1" t="s">
        <v>640</v>
      </c>
    </row>
    <row r="433" spans="1:8" x14ac:dyDescent="0.25">
      <c r="A433" s="2" t="s">
        <v>3</v>
      </c>
      <c r="B433" s="1">
        <v>256</v>
      </c>
      <c r="C433" s="1" t="s">
        <v>641</v>
      </c>
      <c r="D433" s="5">
        <v>-1772</v>
      </c>
      <c r="E433" s="5">
        <v>-2303</v>
      </c>
      <c r="F433" s="5">
        <v>-2834</v>
      </c>
      <c r="G433" s="5">
        <v>-3418</v>
      </c>
      <c r="H433" s="1" t="s">
        <v>642</v>
      </c>
    </row>
    <row r="434" spans="1:8" x14ac:dyDescent="0.25">
      <c r="A434" s="2" t="s">
        <v>3</v>
      </c>
      <c r="B434" s="1">
        <v>257</v>
      </c>
      <c r="C434" s="1" t="s">
        <v>643</v>
      </c>
      <c r="D434" s="5">
        <v>-1000</v>
      </c>
      <c r="E434" s="5">
        <v>-1000</v>
      </c>
      <c r="F434" s="5">
        <v>-1000</v>
      </c>
      <c r="G434" s="5">
        <v>-1000</v>
      </c>
      <c r="H434" s="1" t="s">
        <v>644</v>
      </c>
    </row>
    <row r="435" spans="1:8" x14ac:dyDescent="0.25">
      <c r="A435" s="2" t="s">
        <v>2</v>
      </c>
      <c r="C435" s="1" t="s">
        <v>155</v>
      </c>
      <c r="D435" s="7">
        <f>SUM(D436:D437)</f>
        <v>13625</v>
      </c>
      <c r="E435" s="7">
        <f t="shared" ref="E435:G435" si="80">SUM(E436:E437)</f>
        <v>13625</v>
      </c>
      <c r="F435" s="7">
        <f t="shared" si="80"/>
        <v>13625</v>
      </c>
      <c r="G435" s="7">
        <f t="shared" si="80"/>
        <v>13625</v>
      </c>
    </row>
    <row r="436" spans="1:8" x14ac:dyDescent="0.25">
      <c r="A436" s="2" t="s">
        <v>3</v>
      </c>
      <c r="C436" s="1" t="s">
        <v>13</v>
      </c>
      <c r="D436" s="5">
        <v>13255</v>
      </c>
      <c r="E436" s="5">
        <v>13255</v>
      </c>
      <c r="F436" s="5">
        <v>13255</v>
      </c>
      <c r="G436" s="5">
        <v>13255</v>
      </c>
    </row>
    <row r="437" spans="1:8" x14ac:dyDescent="0.25">
      <c r="A437" s="2" t="s">
        <v>3</v>
      </c>
      <c r="B437" s="1">
        <v>258</v>
      </c>
      <c r="C437" s="1" t="s">
        <v>645</v>
      </c>
      <c r="D437" s="5">
        <v>370</v>
      </c>
      <c r="E437" s="5">
        <v>370</v>
      </c>
      <c r="F437" s="5">
        <v>370</v>
      </c>
      <c r="G437" s="5">
        <v>370</v>
      </c>
      <c r="H437" s="1" t="s">
        <v>646</v>
      </c>
    </row>
    <row r="438" spans="1:8" x14ac:dyDescent="0.25">
      <c r="A438" s="2" t="s">
        <v>1</v>
      </c>
      <c r="C438" s="6" t="s">
        <v>156</v>
      </c>
      <c r="D438" s="5"/>
      <c r="E438" s="5"/>
      <c r="F438" s="5"/>
      <c r="G438" s="5"/>
    </row>
    <row r="439" spans="1:8" x14ac:dyDescent="0.25">
      <c r="A439" s="2" t="s">
        <v>2</v>
      </c>
      <c r="C439" s="1" t="s">
        <v>157</v>
      </c>
      <c r="D439" s="7">
        <f>SUM(D440:D447)</f>
        <v>8387</v>
      </c>
      <c r="E439" s="7">
        <f t="shared" ref="E439:G439" si="81">SUM(E440:E447)</f>
        <v>4387</v>
      </c>
      <c r="F439" s="7">
        <f t="shared" si="81"/>
        <v>4387</v>
      </c>
      <c r="G439" s="7">
        <f t="shared" si="81"/>
        <v>4387</v>
      </c>
    </row>
    <row r="440" spans="1:8" x14ac:dyDescent="0.25">
      <c r="A440" s="2" t="s">
        <v>3</v>
      </c>
      <c r="C440" s="1" t="s">
        <v>13</v>
      </c>
      <c r="D440" s="5">
        <v>11036</v>
      </c>
      <c r="E440" s="5">
        <v>11036</v>
      </c>
      <c r="F440" s="5">
        <v>11036</v>
      </c>
      <c r="G440" s="5">
        <v>11036</v>
      </c>
    </row>
    <row r="441" spans="1:8" x14ac:dyDescent="0.25">
      <c r="A441" s="2" t="s">
        <v>3</v>
      </c>
      <c r="B441" s="1">
        <v>259</v>
      </c>
      <c r="C441" s="1" t="s">
        <v>158</v>
      </c>
      <c r="D441" s="5">
        <v>-4000</v>
      </c>
      <c r="E441" s="5">
        <v>-4000</v>
      </c>
      <c r="F441" s="5">
        <v>-4000</v>
      </c>
      <c r="G441" s="5">
        <v>-4000</v>
      </c>
      <c r="H441" s="1" t="s">
        <v>896</v>
      </c>
    </row>
    <row r="442" spans="1:8" x14ac:dyDescent="0.25">
      <c r="A442" s="2" t="s">
        <v>3</v>
      </c>
      <c r="B442" s="1">
        <v>260</v>
      </c>
      <c r="C442" s="1" t="s">
        <v>647</v>
      </c>
      <c r="D442" s="5">
        <v>8000</v>
      </c>
      <c r="E442" s="5">
        <v>4000</v>
      </c>
      <c r="F442" s="5">
        <v>4000</v>
      </c>
      <c r="G442" s="5">
        <v>4000</v>
      </c>
      <c r="H442" s="1" t="s">
        <v>897</v>
      </c>
    </row>
    <row r="443" spans="1:8" x14ac:dyDescent="0.25">
      <c r="A443" s="2" t="s">
        <v>3</v>
      </c>
      <c r="B443" s="1">
        <v>261</v>
      </c>
      <c r="C443" s="1" t="s">
        <v>648</v>
      </c>
      <c r="D443" s="5">
        <v>-100</v>
      </c>
      <c r="E443" s="5">
        <v>-100</v>
      </c>
      <c r="F443" s="5">
        <v>-100</v>
      </c>
      <c r="G443" s="5">
        <v>-100</v>
      </c>
      <c r="H443" s="1" t="s">
        <v>649</v>
      </c>
    </row>
    <row r="444" spans="1:8" x14ac:dyDescent="0.25">
      <c r="A444" s="2" t="s">
        <v>3</v>
      </c>
      <c r="B444" s="1">
        <v>262</v>
      </c>
      <c r="C444" s="1" t="s">
        <v>650</v>
      </c>
      <c r="D444" s="5">
        <v>200</v>
      </c>
      <c r="E444" s="5">
        <v>200</v>
      </c>
      <c r="F444" s="5">
        <v>200</v>
      </c>
      <c r="G444" s="5">
        <v>200</v>
      </c>
      <c r="H444" s="1" t="s">
        <v>651</v>
      </c>
    </row>
    <row r="445" spans="1:8" x14ac:dyDescent="0.25">
      <c r="A445" s="2" t="s">
        <v>3</v>
      </c>
      <c r="B445" s="1">
        <v>263</v>
      </c>
      <c r="C445" s="1" t="s">
        <v>652</v>
      </c>
      <c r="D445" s="5">
        <v>-249</v>
      </c>
      <c r="E445" s="5">
        <v>-249</v>
      </c>
      <c r="F445" s="5">
        <v>-249</v>
      </c>
      <c r="G445" s="5">
        <v>-249</v>
      </c>
      <c r="H445" s="1" t="s">
        <v>653</v>
      </c>
    </row>
    <row r="446" spans="1:8" x14ac:dyDescent="0.25">
      <c r="A446" s="2" t="s">
        <v>3</v>
      </c>
      <c r="B446" s="1">
        <v>264</v>
      </c>
      <c r="C446" s="1" t="s">
        <v>654</v>
      </c>
      <c r="D446" s="5">
        <v>-3000</v>
      </c>
      <c r="E446" s="5">
        <v>-3000</v>
      </c>
      <c r="F446" s="5">
        <v>-3000</v>
      </c>
      <c r="G446" s="5">
        <v>-3000</v>
      </c>
      <c r="H446" s="1" t="s">
        <v>655</v>
      </c>
    </row>
    <row r="447" spans="1:8" x14ac:dyDescent="0.25">
      <c r="A447" s="2" t="s">
        <v>3</v>
      </c>
      <c r="B447" s="1">
        <v>265</v>
      </c>
      <c r="C447" s="1" t="s">
        <v>656</v>
      </c>
      <c r="D447" s="5">
        <v>-3500</v>
      </c>
      <c r="E447" s="5">
        <v>-3500</v>
      </c>
      <c r="F447" s="5">
        <v>-3500</v>
      </c>
      <c r="G447" s="5">
        <v>-3500</v>
      </c>
      <c r="H447" s="1" t="s">
        <v>657</v>
      </c>
    </row>
    <row r="448" spans="1:8" x14ac:dyDescent="0.25">
      <c r="A448" s="2" t="s">
        <v>2</v>
      </c>
      <c r="C448" s="9" t="s">
        <v>159</v>
      </c>
      <c r="D448" s="7">
        <f>SUM(D449:D457)</f>
        <v>131</v>
      </c>
      <c r="E448" s="7">
        <f t="shared" ref="E448:G448" si="82">SUM(E449:E457)</f>
        <v>131</v>
      </c>
      <c r="F448" s="7">
        <f t="shared" si="82"/>
        <v>131</v>
      </c>
      <c r="G448" s="7">
        <f t="shared" si="82"/>
        <v>131</v>
      </c>
    </row>
    <row r="449" spans="1:8" x14ac:dyDescent="0.25">
      <c r="A449" s="2" t="s">
        <v>3</v>
      </c>
      <c r="C449" s="1" t="s">
        <v>13</v>
      </c>
      <c r="D449" s="5">
        <v>140</v>
      </c>
      <c r="E449" s="5">
        <v>140</v>
      </c>
      <c r="F449" s="5">
        <v>140</v>
      </c>
      <c r="G449" s="5">
        <v>140</v>
      </c>
    </row>
    <row r="450" spans="1:8" x14ac:dyDescent="0.25">
      <c r="A450" s="2" t="s">
        <v>3</v>
      </c>
      <c r="B450" s="1">
        <v>266</v>
      </c>
      <c r="C450" s="1" t="s">
        <v>160</v>
      </c>
      <c r="D450" s="5">
        <v>20000</v>
      </c>
      <c r="E450" s="5">
        <v>25000</v>
      </c>
      <c r="F450" s="5">
        <v>27000</v>
      </c>
      <c r="G450" s="5">
        <v>29000</v>
      </c>
      <c r="H450" s="1" t="s">
        <v>658</v>
      </c>
    </row>
    <row r="451" spans="1:8" x14ac:dyDescent="0.25">
      <c r="A451" s="2" t="s">
        <v>3</v>
      </c>
      <c r="B451" s="1">
        <v>267</v>
      </c>
      <c r="C451" s="1" t="s">
        <v>659</v>
      </c>
      <c r="D451" s="5">
        <v>250</v>
      </c>
      <c r="E451" s="5">
        <v>260</v>
      </c>
      <c r="F451" s="5">
        <v>455</v>
      </c>
      <c r="G451" s="5">
        <v>660</v>
      </c>
      <c r="H451" s="1" t="s">
        <v>660</v>
      </c>
    </row>
    <row r="452" spans="1:8" x14ac:dyDescent="0.25">
      <c r="A452" s="2" t="s">
        <v>3</v>
      </c>
      <c r="B452" s="1">
        <v>268</v>
      </c>
      <c r="C452" s="1" t="s">
        <v>661</v>
      </c>
      <c r="D452" s="5">
        <v>-31663</v>
      </c>
      <c r="E452" s="5">
        <v>-49732</v>
      </c>
      <c r="F452" s="5">
        <v>-54562</v>
      </c>
      <c r="G452" s="5">
        <v>-58090</v>
      </c>
      <c r="H452" s="14" t="s">
        <v>662</v>
      </c>
    </row>
    <row r="453" spans="1:8" x14ac:dyDescent="0.25">
      <c r="A453" s="2" t="s">
        <v>3</v>
      </c>
      <c r="B453" s="1">
        <v>269</v>
      </c>
      <c r="C453" s="1" t="s">
        <v>663</v>
      </c>
      <c r="D453" s="5">
        <v>7300</v>
      </c>
      <c r="E453" s="5">
        <v>11300</v>
      </c>
      <c r="F453" s="5">
        <v>15400</v>
      </c>
      <c r="G453" s="5">
        <v>19500</v>
      </c>
      <c r="H453" s="14" t="s">
        <v>664</v>
      </c>
    </row>
    <row r="454" spans="1:8" x14ac:dyDescent="0.25">
      <c r="A454" s="2" t="s">
        <v>3</v>
      </c>
      <c r="B454" s="1">
        <v>270</v>
      </c>
      <c r="C454" s="1" t="s">
        <v>161</v>
      </c>
      <c r="D454" s="5">
        <v>3228</v>
      </c>
      <c r="E454" s="5">
        <v>3228</v>
      </c>
      <c r="F454" s="5">
        <v>3228</v>
      </c>
      <c r="G454" s="5">
        <v>9045</v>
      </c>
      <c r="H454" s="1" t="s">
        <v>665</v>
      </c>
    </row>
    <row r="455" spans="1:8" x14ac:dyDescent="0.25">
      <c r="A455" s="2" t="s">
        <v>3</v>
      </c>
      <c r="B455" s="1">
        <v>271</v>
      </c>
      <c r="C455" s="1" t="s">
        <v>666</v>
      </c>
      <c r="D455" s="5">
        <v>843</v>
      </c>
      <c r="E455" s="5">
        <v>9857</v>
      </c>
      <c r="F455" s="5">
        <v>8370</v>
      </c>
      <c r="G455" s="5">
        <v>-235</v>
      </c>
      <c r="H455" s="1" t="s">
        <v>925</v>
      </c>
    </row>
    <row r="456" spans="1:8" x14ac:dyDescent="0.25">
      <c r="A456" s="2" t="s">
        <v>3</v>
      </c>
      <c r="B456" s="1">
        <v>272</v>
      </c>
      <c r="C456" s="1" t="s">
        <v>162</v>
      </c>
      <c r="D456" s="5">
        <v>42</v>
      </c>
      <c r="E456" s="5">
        <v>87</v>
      </c>
      <c r="F456" s="5">
        <v>109</v>
      </c>
      <c r="G456" s="5">
        <v>120</v>
      </c>
      <c r="H456" s="1" t="s">
        <v>667</v>
      </c>
    </row>
    <row r="457" spans="1:8" x14ac:dyDescent="0.25">
      <c r="A457" s="2" t="s">
        <v>3</v>
      </c>
      <c r="B457" s="1">
        <v>273</v>
      </c>
      <c r="C457" s="1" t="s">
        <v>668</v>
      </c>
      <c r="D457" s="5">
        <v>-9</v>
      </c>
      <c r="E457" s="5">
        <v>-9</v>
      </c>
      <c r="F457" s="5">
        <v>-9</v>
      </c>
      <c r="G457" s="5">
        <v>-9</v>
      </c>
      <c r="H457" s="14" t="s">
        <v>669</v>
      </c>
    </row>
    <row r="458" spans="1:8" x14ac:dyDescent="0.25">
      <c r="A458" s="2" t="s">
        <v>0</v>
      </c>
      <c r="C458" s="8" t="s">
        <v>163</v>
      </c>
      <c r="D458" s="7">
        <f>D448+D439</f>
        <v>8518</v>
      </c>
      <c r="E458" s="7">
        <f t="shared" ref="E458:G458" si="83">E448+E439</f>
        <v>4518</v>
      </c>
      <c r="F458" s="7">
        <f t="shared" si="83"/>
        <v>4518</v>
      </c>
      <c r="G458" s="7">
        <f t="shared" si="83"/>
        <v>4518</v>
      </c>
    </row>
    <row r="459" spans="1:8" x14ac:dyDescent="0.25">
      <c r="A459" s="2" t="s">
        <v>2</v>
      </c>
      <c r="C459" s="1" t="s">
        <v>164</v>
      </c>
      <c r="D459" s="7">
        <f>SUM(D460:D486)</f>
        <v>168023</v>
      </c>
      <c r="E459" s="7">
        <f t="shared" ref="E459:G459" si="84">SUM(E460:E486)</f>
        <v>166169</v>
      </c>
      <c r="F459" s="7">
        <f t="shared" si="84"/>
        <v>166646</v>
      </c>
      <c r="G459" s="7">
        <f t="shared" si="84"/>
        <v>167473</v>
      </c>
    </row>
    <row r="460" spans="1:8" x14ac:dyDescent="0.25">
      <c r="A460" s="2" t="s">
        <v>3</v>
      </c>
      <c r="C460" s="1" t="s">
        <v>13</v>
      </c>
      <c r="D460" s="5">
        <v>172995</v>
      </c>
      <c r="E460" s="5">
        <v>172995</v>
      </c>
      <c r="F460" s="5">
        <v>172995</v>
      </c>
      <c r="G460" s="5">
        <v>172995</v>
      </c>
    </row>
    <row r="461" spans="1:8" x14ac:dyDescent="0.25">
      <c r="A461" s="2" t="s">
        <v>3</v>
      </c>
      <c r="B461" s="1">
        <v>274</v>
      </c>
      <c r="C461" s="1" t="s">
        <v>670</v>
      </c>
      <c r="D461" s="5">
        <v>250</v>
      </c>
      <c r="E461" s="5">
        <v>440</v>
      </c>
      <c r="F461" s="5">
        <v>640</v>
      </c>
      <c r="G461" s="5">
        <v>850</v>
      </c>
      <c r="H461" s="1" t="s">
        <v>671</v>
      </c>
    </row>
    <row r="462" spans="1:8" x14ac:dyDescent="0.25">
      <c r="A462" s="2" t="s">
        <v>3</v>
      </c>
      <c r="B462" s="1">
        <v>275</v>
      </c>
      <c r="C462" s="1" t="s">
        <v>165</v>
      </c>
      <c r="D462" s="5">
        <v>400</v>
      </c>
      <c r="E462" s="5">
        <v>800</v>
      </c>
      <c r="F462" s="5">
        <v>1200</v>
      </c>
      <c r="G462" s="5">
        <v>1600</v>
      </c>
      <c r="H462" s="1" t="s">
        <v>672</v>
      </c>
    </row>
    <row r="463" spans="1:8" x14ac:dyDescent="0.25">
      <c r="A463" s="2" t="s">
        <v>3</v>
      </c>
      <c r="B463" s="1">
        <v>276</v>
      </c>
      <c r="C463" s="1" t="s">
        <v>166</v>
      </c>
      <c r="D463" s="5">
        <v>100</v>
      </c>
      <c r="E463" s="5">
        <v>200</v>
      </c>
      <c r="F463" s="5">
        <v>300</v>
      </c>
      <c r="G463" s="5">
        <v>400</v>
      </c>
      <c r="H463" s="1" t="s">
        <v>673</v>
      </c>
    </row>
    <row r="464" spans="1:8" x14ac:dyDescent="0.25">
      <c r="A464" s="2" t="s">
        <v>3</v>
      </c>
      <c r="B464" s="1">
        <v>277</v>
      </c>
      <c r="C464" s="1" t="s">
        <v>167</v>
      </c>
      <c r="D464" s="5">
        <v>400</v>
      </c>
      <c r="E464" s="5">
        <v>800</v>
      </c>
      <c r="F464" s="5">
        <v>1200</v>
      </c>
      <c r="G464" s="5">
        <v>1600</v>
      </c>
      <c r="H464" s="1" t="s">
        <v>674</v>
      </c>
    </row>
    <row r="465" spans="1:8" x14ac:dyDescent="0.25">
      <c r="A465" s="2" t="s">
        <v>3</v>
      </c>
      <c r="B465" s="1">
        <v>278</v>
      </c>
      <c r="C465" s="1" t="s">
        <v>168</v>
      </c>
      <c r="D465" s="5">
        <v>200</v>
      </c>
      <c r="E465" s="5">
        <v>400</v>
      </c>
      <c r="F465" s="5">
        <v>600</v>
      </c>
      <c r="G465" s="5">
        <v>800</v>
      </c>
      <c r="H465" s="1" t="s">
        <v>675</v>
      </c>
    </row>
    <row r="466" spans="1:8" x14ac:dyDescent="0.25">
      <c r="A466" s="2" t="s">
        <v>3</v>
      </c>
      <c r="B466" s="1">
        <v>279</v>
      </c>
      <c r="C466" s="1" t="s">
        <v>169</v>
      </c>
      <c r="D466" s="5">
        <v>100</v>
      </c>
      <c r="E466" s="5">
        <v>400</v>
      </c>
      <c r="F466" s="5">
        <v>400</v>
      </c>
      <c r="G466" s="5">
        <v>400</v>
      </c>
      <c r="H466" s="1" t="s">
        <v>676</v>
      </c>
    </row>
    <row r="467" spans="1:8" x14ac:dyDescent="0.25">
      <c r="A467" s="2" t="s">
        <v>3</v>
      </c>
      <c r="B467" s="1">
        <v>280</v>
      </c>
      <c r="C467" s="1" t="s">
        <v>170</v>
      </c>
      <c r="D467" s="5" t="s">
        <v>260</v>
      </c>
      <c r="E467" s="5" t="s">
        <v>260</v>
      </c>
      <c r="F467" s="5">
        <v>-300</v>
      </c>
      <c r="G467" s="5" t="s">
        <v>248</v>
      </c>
      <c r="H467" s="1" t="s">
        <v>677</v>
      </c>
    </row>
    <row r="468" spans="1:8" x14ac:dyDescent="0.25">
      <c r="A468" s="2" t="s">
        <v>3</v>
      </c>
      <c r="B468" s="1">
        <v>281</v>
      </c>
      <c r="C468" s="1" t="s">
        <v>171</v>
      </c>
      <c r="D468" s="5">
        <v>200</v>
      </c>
      <c r="E468" s="5">
        <v>400</v>
      </c>
      <c r="F468" s="5">
        <v>600</v>
      </c>
      <c r="G468" s="5">
        <v>800</v>
      </c>
      <c r="H468" s="1" t="s">
        <v>678</v>
      </c>
    </row>
    <row r="469" spans="1:8" x14ac:dyDescent="0.25">
      <c r="A469" s="2" t="s">
        <v>3</v>
      </c>
      <c r="B469" s="1">
        <v>282</v>
      </c>
      <c r="C469" s="1" t="s">
        <v>172</v>
      </c>
      <c r="D469" s="5">
        <v>-500</v>
      </c>
      <c r="E469" s="5">
        <v>-500</v>
      </c>
      <c r="F469" s="5">
        <v>-500</v>
      </c>
      <c r="G469" s="5">
        <v>-500</v>
      </c>
      <c r="H469" s="1" t="s">
        <v>679</v>
      </c>
    </row>
    <row r="470" spans="1:8" x14ac:dyDescent="0.25">
      <c r="A470" s="2" t="s">
        <v>3</v>
      </c>
      <c r="B470" s="1">
        <v>283</v>
      </c>
      <c r="C470" s="1" t="s">
        <v>173</v>
      </c>
      <c r="D470" s="5" t="s">
        <v>260</v>
      </c>
      <c r="E470" s="5">
        <v>-1000</v>
      </c>
      <c r="F470" s="5">
        <v>-1000</v>
      </c>
      <c r="G470" s="5">
        <v>-1000</v>
      </c>
      <c r="H470" s="1" t="s">
        <v>680</v>
      </c>
    </row>
    <row r="471" spans="1:8" x14ac:dyDescent="0.25">
      <c r="A471" s="2" t="s">
        <v>3</v>
      </c>
      <c r="B471" s="1">
        <v>284</v>
      </c>
      <c r="C471" s="1" t="s">
        <v>681</v>
      </c>
      <c r="D471" s="5">
        <v>-700</v>
      </c>
      <c r="E471" s="5">
        <v>-700</v>
      </c>
      <c r="F471" s="5">
        <v>-700</v>
      </c>
      <c r="G471" s="5">
        <v>-700</v>
      </c>
      <c r="H471" s="1" t="s">
        <v>682</v>
      </c>
    </row>
    <row r="472" spans="1:8" x14ac:dyDescent="0.25">
      <c r="A472" s="2" t="s">
        <v>3</v>
      </c>
      <c r="B472" s="1">
        <v>285</v>
      </c>
      <c r="C472" s="1" t="s">
        <v>683</v>
      </c>
      <c r="D472" s="5" t="s">
        <v>260</v>
      </c>
      <c r="E472" s="5">
        <v>-700</v>
      </c>
      <c r="F472" s="5">
        <v>-700</v>
      </c>
      <c r="G472" s="5">
        <v>-700</v>
      </c>
      <c r="H472" s="1" t="s">
        <v>684</v>
      </c>
    </row>
    <row r="473" spans="1:8" x14ac:dyDescent="0.25">
      <c r="A473" s="2" t="s">
        <v>3</v>
      </c>
      <c r="B473" s="1">
        <v>286</v>
      </c>
      <c r="C473" s="1" t="s">
        <v>685</v>
      </c>
      <c r="D473" s="5" t="s">
        <v>260</v>
      </c>
      <c r="E473" s="5">
        <v>-300</v>
      </c>
      <c r="F473" s="5">
        <v>-300</v>
      </c>
      <c r="G473" s="5">
        <v>-300</v>
      </c>
      <c r="H473" s="1" t="s">
        <v>686</v>
      </c>
    </row>
    <row r="474" spans="1:8" x14ac:dyDescent="0.25">
      <c r="A474" s="2" t="s">
        <v>3</v>
      </c>
      <c r="B474" s="1">
        <v>287</v>
      </c>
      <c r="C474" s="1" t="s">
        <v>687</v>
      </c>
      <c r="D474" s="5">
        <v>700</v>
      </c>
      <c r="E474" s="5">
        <v>950</v>
      </c>
      <c r="F474" s="5">
        <v>1120</v>
      </c>
      <c r="G474" s="5">
        <v>1120</v>
      </c>
      <c r="H474" s="1" t="s">
        <v>688</v>
      </c>
    </row>
    <row r="475" spans="1:8" x14ac:dyDescent="0.25">
      <c r="A475" s="2" t="s">
        <v>3</v>
      </c>
      <c r="B475" s="1">
        <v>288</v>
      </c>
      <c r="C475" s="1" t="s">
        <v>689</v>
      </c>
      <c r="D475" s="5" t="s">
        <v>260</v>
      </c>
      <c r="E475" s="5">
        <v>-1000</v>
      </c>
      <c r="F475" s="5">
        <v>-1000</v>
      </c>
      <c r="G475" s="5">
        <v>-1000</v>
      </c>
      <c r="H475" s="1" t="s">
        <v>690</v>
      </c>
    </row>
    <row r="476" spans="1:8" x14ac:dyDescent="0.25">
      <c r="A476" s="2" t="s">
        <v>3</v>
      </c>
      <c r="B476" s="1">
        <v>289</v>
      </c>
      <c r="C476" s="1" t="s">
        <v>691</v>
      </c>
      <c r="D476" s="5">
        <v>-1000</v>
      </c>
      <c r="E476" s="5">
        <v>-1000</v>
      </c>
      <c r="F476" s="5">
        <v>-1000</v>
      </c>
      <c r="G476" s="5">
        <v>-1000</v>
      </c>
      <c r="H476" s="1" t="s">
        <v>692</v>
      </c>
    </row>
    <row r="477" spans="1:8" x14ac:dyDescent="0.25">
      <c r="A477" s="2" t="s">
        <v>3</v>
      </c>
      <c r="B477" s="1">
        <v>290</v>
      </c>
      <c r="C477" s="1" t="s">
        <v>693</v>
      </c>
      <c r="D477" s="5">
        <v>-1000</v>
      </c>
      <c r="E477" s="5">
        <v>-1000</v>
      </c>
      <c r="F477" s="5">
        <v>-1000</v>
      </c>
      <c r="G477" s="5">
        <v>-1000</v>
      </c>
      <c r="H477" s="1" t="s">
        <v>694</v>
      </c>
    </row>
    <row r="478" spans="1:8" x14ac:dyDescent="0.25">
      <c r="A478" s="2" t="s">
        <v>3</v>
      </c>
      <c r="B478" s="1">
        <v>291</v>
      </c>
      <c r="C478" s="1" t="s">
        <v>695</v>
      </c>
      <c r="D478" s="5">
        <v>-372</v>
      </c>
      <c r="E478" s="5">
        <v>-500</v>
      </c>
      <c r="F478" s="5">
        <v>-500</v>
      </c>
      <c r="G478" s="5">
        <v>-500</v>
      </c>
      <c r="H478" s="1" t="s">
        <v>696</v>
      </c>
    </row>
    <row r="479" spans="1:8" x14ac:dyDescent="0.25">
      <c r="A479" s="2" t="s">
        <v>3</v>
      </c>
      <c r="B479" s="1">
        <v>292</v>
      </c>
      <c r="C479" s="1" t="s">
        <v>697</v>
      </c>
      <c r="D479" s="5">
        <v>-500</v>
      </c>
      <c r="E479" s="5">
        <v>-500</v>
      </c>
      <c r="F479" s="5">
        <v>-500</v>
      </c>
      <c r="G479" s="5">
        <v>-500</v>
      </c>
      <c r="H479" s="1" t="s">
        <v>698</v>
      </c>
    </row>
    <row r="480" spans="1:8" x14ac:dyDescent="0.25">
      <c r="A480" s="2" t="s">
        <v>3</v>
      </c>
      <c r="B480" s="1">
        <v>293</v>
      </c>
      <c r="C480" s="1" t="s">
        <v>699</v>
      </c>
      <c r="D480" s="5">
        <v>-200</v>
      </c>
      <c r="E480" s="5">
        <v>-200</v>
      </c>
      <c r="F480" s="5">
        <v>-200</v>
      </c>
      <c r="G480" s="5">
        <v>-200</v>
      </c>
      <c r="H480" s="1" t="s">
        <v>700</v>
      </c>
    </row>
    <row r="481" spans="1:8" x14ac:dyDescent="0.25">
      <c r="A481" s="2" t="s">
        <v>3</v>
      </c>
      <c r="B481" s="1">
        <v>294</v>
      </c>
      <c r="C481" s="1" t="s">
        <v>701</v>
      </c>
      <c r="D481" s="5">
        <v>-300</v>
      </c>
      <c r="E481" s="5">
        <v>-300</v>
      </c>
      <c r="F481" s="5">
        <v>-300</v>
      </c>
      <c r="G481" s="5">
        <v>-300</v>
      </c>
      <c r="H481" s="1" t="s">
        <v>702</v>
      </c>
    </row>
    <row r="482" spans="1:8" x14ac:dyDescent="0.25">
      <c r="A482" s="2" t="s">
        <v>3</v>
      </c>
      <c r="B482" s="1">
        <v>295</v>
      </c>
      <c r="C482" s="1" t="s">
        <v>703</v>
      </c>
      <c r="D482" s="5">
        <v>-200</v>
      </c>
      <c r="E482" s="5">
        <v>-200</v>
      </c>
      <c r="F482" s="5">
        <v>-200</v>
      </c>
      <c r="G482" s="5">
        <v>-200</v>
      </c>
      <c r="H482" s="1" t="s">
        <v>704</v>
      </c>
    </row>
    <row r="483" spans="1:8" x14ac:dyDescent="0.25">
      <c r="A483" s="2" t="s">
        <v>3</v>
      </c>
      <c r="B483" s="1">
        <v>296</v>
      </c>
      <c r="C483" s="1" t="s">
        <v>705</v>
      </c>
      <c r="D483" s="5">
        <v>-200</v>
      </c>
      <c r="E483" s="5">
        <v>-200</v>
      </c>
      <c r="F483" s="5">
        <v>-200</v>
      </c>
      <c r="G483" s="5">
        <v>-200</v>
      </c>
      <c r="H483" s="1" t="s">
        <v>706</v>
      </c>
    </row>
    <row r="484" spans="1:8" x14ac:dyDescent="0.25">
      <c r="A484" s="2" t="s">
        <v>3</v>
      </c>
      <c r="B484" s="1">
        <v>297</v>
      </c>
      <c r="C484" s="1" t="s">
        <v>707</v>
      </c>
      <c r="D484" s="5">
        <v>-1100</v>
      </c>
      <c r="E484" s="5">
        <v>-1100</v>
      </c>
      <c r="F484" s="5">
        <v>-1100</v>
      </c>
      <c r="G484" s="5">
        <v>-1100</v>
      </c>
      <c r="H484" s="1" t="s">
        <v>708</v>
      </c>
    </row>
    <row r="485" spans="1:8" x14ac:dyDescent="0.25">
      <c r="A485" s="2" t="s">
        <v>3</v>
      </c>
      <c r="B485" s="1">
        <v>298</v>
      </c>
      <c r="C485" s="1" t="s">
        <v>709</v>
      </c>
      <c r="D485" s="5">
        <v>-1000</v>
      </c>
      <c r="E485" s="5">
        <v>-1766</v>
      </c>
      <c r="F485" s="5">
        <v>-2659</v>
      </c>
      <c r="G485" s="5">
        <v>-3642</v>
      </c>
      <c r="H485" s="1" t="s">
        <v>710</v>
      </c>
    </row>
    <row r="486" spans="1:8" x14ac:dyDescent="0.25">
      <c r="A486" s="2" t="s">
        <v>3</v>
      </c>
      <c r="B486" s="1">
        <v>299</v>
      </c>
      <c r="C486" s="1" t="s">
        <v>711</v>
      </c>
      <c r="D486" s="5">
        <v>-250</v>
      </c>
      <c r="E486" s="5">
        <v>-250</v>
      </c>
      <c r="F486" s="5">
        <v>-250</v>
      </c>
      <c r="G486" s="5">
        <v>-250</v>
      </c>
      <c r="H486" s="1" t="s">
        <v>712</v>
      </c>
    </row>
    <row r="487" spans="1:8" x14ac:dyDescent="0.25">
      <c r="A487" s="2" t="s">
        <v>1</v>
      </c>
      <c r="C487" s="6" t="s">
        <v>174</v>
      </c>
      <c r="D487" s="5"/>
      <c r="E487" s="5"/>
      <c r="F487" s="5"/>
      <c r="G487" s="5"/>
    </row>
    <row r="488" spans="1:8" x14ac:dyDescent="0.25">
      <c r="A488" s="2" t="s">
        <v>2</v>
      </c>
      <c r="C488" s="1" t="s">
        <v>175</v>
      </c>
      <c r="D488" s="7">
        <f>SUM(D489:D504)</f>
        <v>0</v>
      </c>
      <c r="E488" s="7">
        <f t="shared" ref="E488:G488" si="85">SUM(E489:E504)</f>
        <v>0</v>
      </c>
      <c r="F488" s="7">
        <f t="shared" si="85"/>
        <v>0</v>
      </c>
      <c r="G488" s="7">
        <f t="shared" si="85"/>
        <v>0</v>
      </c>
    </row>
    <row r="489" spans="1:8" x14ac:dyDescent="0.25">
      <c r="A489" s="2" t="s">
        <v>3</v>
      </c>
      <c r="C489" s="1" t="s">
        <v>13</v>
      </c>
      <c r="D489" s="5" t="s">
        <v>260</v>
      </c>
      <c r="E489" s="5" t="s">
        <v>260</v>
      </c>
      <c r="F489" s="5" t="s">
        <v>270</v>
      </c>
      <c r="G489" s="5" t="s">
        <v>248</v>
      </c>
    </row>
    <row r="490" spans="1:8" x14ac:dyDescent="0.25">
      <c r="A490" s="2" t="s">
        <v>3</v>
      </c>
      <c r="B490" s="1">
        <v>300</v>
      </c>
      <c r="C490" s="1" t="s">
        <v>176</v>
      </c>
      <c r="D490" s="5">
        <v>2337</v>
      </c>
      <c r="E490" s="5">
        <v>3732</v>
      </c>
      <c r="F490" s="5">
        <v>4880</v>
      </c>
      <c r="G490" s="5">
        <v>5802</v>
      </c>
      <c r="H490" s="1" t="s">
        <v>715</v>
      </c>
    </row>
    <row r="491" spans="1:8" x14ac:dyDescent="0.25">
      <c r="A491" s="2" t="s">
        <v>3</v>
      </c>
      <c r="B491" s="1">
        <v>301</v>
      </c>
      <c r="C491" s="1" t="s">
        <v>177</v>
      </c>
      <c r="D491" s="5">
        <v>400</v>
      </c>
      <c r="E491" s="5">
        <v>600</v>
      </c>
      <c r="F491" s="5">
        <v>800</v>
      </c>
      <c r="G491" s="5">
        <v>1000</v>
      </c>
      <c r="H491" s="1" t="s">
        <v>716</v>
      </c>
    </row>
    <row r="492" spans="1:8" x14ac:dyDescent="0.25">
      <c r="A492" s="2" t="s">
        <v>3</v>
      </c>
      <c r="B492" s="1">
        <v>302</v>
      </c>
      <c r="C492" s="1" t="s">
        <v>178</v>
      </c>
      <c r="D492" s="5">
        <v>1200</v>
      </c>
      <c r="E492" s="5">
        <v>2400</v>
      </c>
      <c r="F492" s="5">
        <v>3600</v>
      </c>
      <c r="G492" s="5">
        <v>4800</v>
      </c>
      <c r="H492" s="1" t="s">
        <v>717</v>
      </c>
    </row>
    <row r="493" spans="1:8" x14ac:dyDescent="0.25">
      <c r="A493" s="2" t="s">
        <v>3</v>
      </c>
      <c r="B493" s="1">
        <v>303</v>
      </c>
      <c r="C493" s="1" t="s">
        <v>718</v>
      </c>
      <c r="D493" s="5">
        <v>3000</v>
      </c>
      <c r="E493" s="5">
        <v>5200</v>
      </c>
      <c r="F493" s="5">
        <v>7800</v>
      </c>
      <c r="G493" s="5">
        <v>11000</v>
      </c>
      <c r="H493" s="1" t="s">
        <v>719</v>
      </c>
    </row>
    <row r="494" spans="1:8" x14ac:dyDescent="0.25">
      <c r="A494" s="2" t="s">
        <v>3</v>
      </c>
      <c r="B494" s="1">
        <v>304</v>
      </c>
      <c r="C494" s="1" t="s">
        <v>179</v>
      </c>
      <c r="D494" s="5">
        <v>3600</v>
      </c>
      <c r="E494" s="5">
        <v>6400</v>
      </c>
      <c r="F494" s="5">
        <v>9300</v>
      </c>
      <c r="G494" s="5">
        <v>14900</v>
      </c>
      <c r="H494" s="1" t="s">
        <v>720</v>
      </c>
    </row>
    <row r="495" spans="1:8" x14ac:dyDescent="0.25">
      <c r="A495" s="2" t="s">
        <v>3</v>
      </c>
      <c r="B495" s="1">
        <v>305</v>
      </c>
      <c r="C495" s="1" t="s">
        <v>180</v>
      </c>
      <c r="D495" s="5">
        <v>-12635</v>
      </c>
      <c r="E495" s="5">
        <v>-11819</v>
      </c>
      <c r="F495" s="5">
        <v>-11072</v>
      </c>
      <c r="G495" s="5">
        <v>-10463</v>
      </c>
      <c r="H495" s="1" t="s">
        <v>721</v>
      </c>
    </row>
    <row r="496" spans="1:8" x14ac:dyDescent="0.25">
      <c r="A496" s="2" t="s">
        <v>3</v>
      </c>
      <c r="B496" s="1">
        <v>306</v>
      </c>
      <c r="C496" s="1" t="s">
        <v>161</v>
      </c>
      <c r="D496" s="5">
        <v>2163</v>
      </c>
      <c r="E496" s="5">
        <v>1362</v>
      </c>
      <c r="F496" s="5">
        <v>-2342</v>
      </c>
      <c r="G496" s="5">
        <v>-14073</v>
      </c>
      <c r="H496" s="46" t="s">
        <v>894</v>
      </c>
    </row>
    <row r="497" spans="1:8" x14ac:dyDescent="0.25">
      <c r="A497" s="2" t="s">
        <v>3</v>
      </c>
      <c r="B497" s="1">
        <v>307</v>
      </c>
      <c r="C497" s="1" t="s">
        <v>181</v>
      </c>
      <c r="D497" s="5" t="s">
        <v>260</v>
      </c>
      <c r="E497" s="5">
        <v>-7635</v>
      </c>
      <c r="F497" s="5">
        <v>-12726</v>
      </c>
      <c r="G497" s="5">
        <v>-12726</v>
      </c>
      <c r="H497" s="1" t="s">
        <v>722</v>
      </c>
    </row>
    <row r="498" spans="1:8" x14ac:dyDescent="0.25">
      <c r="A498" s="2" t="s">
        <v>3</v>
      </c>
      <c r="B498" s="1">
        <v>308</v>
      </c>
      <c r="C498" s="1" t="s">
        <v>723</v>
      </c>
      <c r="D498" s="5">
        <v>1360</v>
      </c>
      <c r="E498" s="5">
        <v>1360</v>
      </c>
      <c r="F498" s="5">
        <v>1360</v>
      </c>
      <c r="G498" s="5">
        <v>1360</v>
      </c>
      <c r="H498" s="1" t="s">
        <v>724</v>
      </c>
    </row>
    <row r="499" spans="1:8" x14ac:dyDescent="0.25">
      <c r="A499" s="2" t="s">
        <v>3</v>
      </c>
      <c r="B499" s="1">
        <v>309</v>
      </c>
      <c r="C499" s="1" t="s">
        <v>725</v>
      </c>
      <c r="D499" s="5">
        <v>-4000</v>
      </c>
      <c r="E499" s="5">
        <v>-4000</v>
      </c>
      <c r="F499" s="5">
        <v>-4000</v>
      </c>
      <c r="G499" s="5">
        <v>-4000</v>
      </c>
      <c r="H499" s="1" t="s">
        <v>893</v>
      </c>
    </row>
    <row r="500" spans="1:8" x14ac:dyDescent="0.25">
      <c r="A500" s="2" t="s">
        <v>3</v>
      </c>
      <c r="B500" s="1">
        <v>310</v>
      </c>
      <c r="C500" s="1" t="s">
        <v>726</v>
      </c>
      <c r="D500" s="5">
        <v>7000</v>
      </c>
      <c r="E500" s="5">
        <v>7000</v>
      </c>
      <c r="F500" s="5">
        <v>7000</v>
      </c>
      <c r="G500" s="5">
        <v>7000</v>
      </c>
      <c r="H500" s="1" t="s">
        <v>727</v>
      </c>
    </row>
    <row r="501" spans="1:8" x14ac:dyDescent="0.25">
      <c r="A501" s="2" t="s">
        <v>3</v>
      </c>
      <c r="B501" s="1">
        <v>311</v>
      </c>
      <c r="C501" s="1" t="s">
        <v>728</v>
      </c>
      <c r="D501" s="5">
        <v>400</v>
      </c>
      <c r="E501" s="5">
        <v>400</v>
      </c>
      <c r="F501" s="5">
        <v>400</v>
      </c>
      <c r="G501" s="5">
        <v>400</v>
      </c>
      <c r="H501" s="1" t="s">
        <v>729</v>
      </c>
    </row>
    <row r="502" spans="1:8" x14ac:dyDescent="0.25">
      <c r="A502" s="2" t="s">
        <v>3</v>
      </c>
      <c r="B502" s="1">
        <v>312</v>
      </c>
      <c r="C502" s="1" t="s">
        <v>730</v>
      </c>
      <c r="D502" s="5">
        <v>-5000</v>
      </c>
      <c r="E502" s="5">
        <v>-5000</v>
      </c>
      <c r="F502" s="5">
        <v>-5000</v>
      </c>
      <c r="G502" s="5">
        <v>-5000</v>
      </c>
      <c r="H502" s="1" t="s">
        <v>731</v>
      </c>
    </row>
    <row r="503" spans="1:8" x14ac:dyDescent="0.25">
      <c r="A503" s="2" t="s">
        <v>3</v>
      </c>
      <c r="B503" s="1">
        <v>313</v>
      </c>
      <c r="C503" s="1" t="s">
        <v>182</v>
      </c>
      <c r="D503" s="5">
        <v>-175</v>
      </c>
      <c r="E503" s="5">
        <v>-350</v>
      </c>
      <c r="F503" s="5">
        <v>-350</v>
      </c>
      <c r="G503" s="5">
        <v>-350</v>
      </c>
      <c r="H503" s="1" t="s">
        <v>732</v>
      </c>
    </row>
    <row r="504" spans="1:8" x14ac:dyDescent="0.25">
      <c r="A504" s="2" t="s">
        <v>3</v>
      </c>
      <c r="B504" s="1">
        <v>314</v>
      </c>
      <c r="C504" s="1" t="s">
        <v>183</v>
      </c>
      <c r="D504" s="5">
        <v>350</v>
      </c>
      <c r="E504" s="5">
        <v>350</v>
      </c>
      <c r="F504" s="5">
        <v>350</v>
      </c>
      <c r="G504" s="5">
        <v>350</v>
      </c>
      <c r="H504" s="1" t="s">
        <v>733</v>
      </c>
    </row>
    <row r="505" spans="1:8" x14ac:dyDescent="0.25">
      <c r="A505" s="2" t="s">
        <v>2</v>
      </c>
      <c r="C505" s="1" t="s">
        <v>184</v>
      </c>
      <c r="D505" s="7">
        <f>SUM(D506:D518)</f>
        <v>0</v>
      </c>
      <c r="E505" s="7">
        <f>SUM(E506:E518)</f>
        <v>0</v>
      </c>
      <c r="F505" s="7">
        <f>SUM(F506:F518)</f>
        <v>0</v>
      </c>
      <c r="G505" s="7">
        <f>SUM(G506:G518)</f>
        <v>0</v>
      </c>
    </row>
    <row r="506" spans="1:8" x14ac:dyDescent="0.25">
      <c r="A506" s="2" t="s">
        <v>3</v>
      </c>
      <c r="C506" s="1" t="s">
        <v>13</v>
      </c>
      <c r="D506" s="5" t="s">
        <v>260</v>
      </c>
      <c r="E506" s="5" t="s">
        <v>260</v>
      </c>
      <c r="F506" s="5" t="s">
        <v>270</v>
      </c>
      <c r="G506" s="5" t="s">
        <v>248</v>
      </c>
    </row>
    <row r="507" spans="1:8" x14ac:dyDescent="0.25">
      <c r="A507" s="2" t="s">
        <v>3</v>
      </c>
      <c r="B507" s="1">
        <v>315</v>
      </c>
      <c r="C507" s="1" t="s">
        <v>176</v>
      </c>
      <c r="D507" s="5">
        <v>4545</v>
      </c>
      <c r="E507" s="5">
        <v>5893</v>
      </c>
      <c r="F507" s="5">
        <v>6918</v>
      </c>
      <c r="G507" s="5">
        <v>7912</v>
      </c>
      <c r="H507" s="1" t="s">
        <v>734</v>
      </c>
    </row>
    <row r="508" spans="1:8" x14ac:dyDescent="0.25">
      <c r="A508" s="2" t="s">
        <v>3</v>
      </c>
      <c r="B508" s="1">
        <v>316</v>
      </c>
      <c r="C508" s="1" t="s">
        <v>178</v>
      </c>
      <c r="D508" s="5">
        <v>900</v>
      </c>
      <c r="E508" s="5">
        <v>1860</v>
      </c>
      <c r="F508" s="5">
        <v>2800</v>
      </c>
      <c r="G508" s="5">
        <v>3800</v>
      </c>
      <c r="H508" s="1" t="s">
        <v>735</v>
      </c>
    </row>
    <row r="509" spans="1:8" x14ac:dyDescent="0.25">
      <c r="A509" s="2" t="s">
        <v>3</v>
      </c>
      <c r="B509" s="1">
        <v>317</v>
      </c>
      <c r="C509" s="1" t="s">
        <v>718</v>
      </c>
      <c r="D509" s="5">
        <v>3100</v>
      </c>
      <c r="E509" s="5">
        <v>5500</v>
      </c>
      <c r="F509" s="5">
        <v>7500</v>
      </c>
      <c r="G509" s="5">
        <v>17100</v>
      </c>
      <c r="H509" s="1" t="s">
        <v>736</v>
      </c>
    </row>
    <row r="510" spans="1:8" x14ac:dyDescent="0.25">
      <c r="A510" s="2" t="s">
        <v>3</v>
      </c>
      <c r="B510" s="1">
        <v>318</v>
      </c>
      <c r="C510" s="1" t="s">
        <v>179</v>
      </c>
      <c r="D510" s="5">
        <v>4200</v>
      </c>
      <c r="E510" s="5">
        <v>6600</v>
      </c>
      <c r="F510" s="5">
        <v>8300</v>
      </c>
      <c r="G510" s="5">
        <v>19900</v>
      </c>
      <c r="H510" s="1" t="s">
        <v>738</v>
      </c>
    </row>
    <row r="511" spans="1:8" x14ac:dyDescent="0.25">
      <c r="A511" s="2" t="s">
        <v>3</v>
      </c>
      <c r="B511" s="1">
        <v>319</v>
      </c>
      <c r="C511" s="1" t="s">
        <v>185</v>
      </c>
      <c r="D511" s="5">
        <v>400</v>
      </c>
      <c r="E511" s="5">
        <v>600</v>
      </c>
      <c r="F511" s="5">
        <v>800</v>
      </c>
      <c r="G511" s="5">
        <v>1000</v>
      </c>
      <c r="H511" s="1" t="s">
        <v>737</v>
      </c>
    </row>
    <row r="512" spans="1:8" x14ac:dyDescent="0.25">
      <c r="A512" s="2" t="s">
        <v>3</v>
      </c>
      <c r="B512" s="1">
        <v>320</v>
      </c>
      <c r="C512" s="1" t="s">
        <v>180</v>
      </c>
      <c r="D512" s="5">
        <v>-6479</v>
      </c>
      <c r="E512" s="5">
        <v>-5790</v>
      </c>
      <c r="F512" s="5">
        <v>-5093</v>
      </c>
      <c r="G512" s="5">
        <v>-4499</v>
      </c>
      <c r="H512" s="1" t="s">
        <v>739</v>
      </c>
    </row>
    <row r="513" spans="1:8" x14ac:dyDescent="0.25">
      <c r="A513" s="2" t="s">
        <v>3</v>
      </c>
      <c r="B513" s="1">
        <v>321</v>
      </c>
      <c r="C513" s="1" t="s">
        <v>161</v>
      </c>
      <c r="D513" s="5">
        <v>1463</v>
      </c>
      <c r="E513" s="5">
        <v>-3256</v>
      </c>
      <c r="F513" s="5">
        <v>-6539</v>
      </c>
      <c r="G513" s="5">
        <v>-15774</v>
      </c>
      <c r="H513" s="1" t="s">
        <v>895</v>
      </c>
    </row>
    <row r="514" spans="1:8" x14ac:dyDescent="0.25">
      <c r="A514" s="2" t="s">
        <v>3</v>
      </c>
      <c r="B514" s="1">
        <v>322</v>
      </c>
      <c r="C514" s="1" t="s">
        <v>186</v>
      </c>
      <c r="D514" s="5">
        <v>-3279</v>
      </c>
      <c r="E514" s="5">
        <v>-6557</v>
      </c>
      <c r="F514" s="5">
        <v>-9836</v>
      </c>
      <c r="G514" s="5">
        <v>-24589</v>
      </c>
      <c r="H514" s="1" t="s">
        <v>740</v>
      </c>
    </row>
    <row r="515" spans="1:8" x14ac:dyDescent="0.25">
      <c r="A515" s="2" t="s">
        <v>3</v>
      </c>
      <c r="B515" s="1">
        <v>323</v>
      </c>
      <c r="C515" s="1" t="s">
        <v>723</v>
      </c>
      <c r="D515" s="5">
        <v>250</v>
      </c>
      <c r="E515" s="5">
        <v>250</v>
      </c>
      <c r="F515" s="5">
        <v>250</v>
      </c>
      <c r="G515" s="5">
        <v>250</v>
      </c>
      <c r="H515" s="1" t="s">
        <v>741</v>
      </c>
    </row>
    <row r="516" spans="1:8" x14ac:dyDescent="0.25">
      <c r="A516" s="2" t="s">
        <v>3</v>
      </c>
      <c r="B516" s="1">
        <v>324</v>
      </c>
      <c r="C516" s="1" t="s">
        <v>742</v>
      </c>
      <c r="D516" s="5">
        <v>-5000</v>
      </c>
      <c r="E516" s="5">
        <v>-5000</v>
      </c>
      <c r="F516" s="5">
        <v>-5000</v>
      </c>
      <c r="G516" s="5">
        <v>-5000</v>
      </c>
      <c r="H516" s="1" t="s">
        <v>731</v>
      </c>
    </row>
    <row r="517" spans="1:8" x14ac:dyDescent="0.25">
      <c r="A517" s="2" t="s">
        <v>3</v>
      </c>
      <c r="B517" s="1">
        <v>325</v>
      </c>
      <c r="C517" s="1" t="s">
        <v>743</v>
      </c>
      <c r="D517" s="5">
        <v>-500</v>
      </c>
      <c r="E517" s="5">
        <v>-500</v>
      </c>
      <c r="F517" s="5">
        <v>-500</v>
      </c>
      <c r="G517" s="5">
        <v>-500</v>
      </c>
      <c r="H517" s="1" t="s">
        <v>744</v>
      </c>
    </row>
    <row r="518" spans="1:8" x14ac:dyDescent="0.25">
      <c r="A518" s="2" t="s">
        <v>3</v>
      </c>
      <c r="B518" s="1">
        <v>326</v>
      </c>
      <c r="C518" s="1" t="s">
        <v>728</v>
      </c>
      <c r="D518" s="5">
        <v>400</v>
      </c>
      <c r="E518" s="5">
        <v>400</v>
      </c>
      <c r="F518" s="5">
        <v>400</v>
      </c>
      <c r="G518" s="5">
        <v>400</v>
      </c>
      <c r="H518" s="1" t="s">
        <v>745</v>
      </c>
    </row>
    <row r="519" spans="1:8" x14ac:dyDescent="0.25">
      <c r="A519" s="2" t="s">
        <v>0</v>
      </c>
      <c r="C519" s="8" t="s">
        <v>187</v>
      </c>
      <c r="D519" s="7">
        <f>D505+D488</f>
        <v>0</v>
      </c>
      <c r="E519" s="7">
        <f>E505+E488</f>
        <v>0</v>
      </c>
      <c r="F519" s="7">
        <f>F505+F488</f>
        <v>0</v>
      </c>
      <c r="G519" s="7">
        <f>G505+G488</f>
        <v>0</v>
      </c>
    </row>
    <row r="520" spans="1:8" x14ac:dyDescent="0.25">
      <c r="A520" s="2" t="s">
        <v>0</v>
      </c>
      <c r="C520" s="8" t="s">
        <v>188</v>
      </c>
      <c r="D520" s="7">
        <f>D519+D459+D458+D435+D408+D391+D387+D403</f>
        <v>603587</v>
      </c>
      <c r="E520" s="7">
        <f t="shared" ref="E520:G520" si="86">E519+E459+E458+E435+E408+E391+E387+E403</f>
        <v>596005</v>
      </c>
      <c r="F520" s="7">
        <f t="shared" si="86"/>
        <v>603172</v>
      </c>
      <c r="G520" s="7">
        <f t="shared" si="86"/>
        <v>616830</v>
      </c>
    </row>
    <row r="521" spans="1:8" x14ac:dyDescent="0.25">
      <c r="A521" s="2" t="s">
        <v>234</v>
      </c>
      <c r="C521" s="4" t="s">
        <v>189</v>
      </c>
      <c r="D521" s="5"/>
      <c r="E521" s="5"/>
      <c r="F521" s="5"/>
      <c r="G521" s="5"/>
    </row>
    <row r="522" spans="1:8" x14ac:dyDescent="0.25">
      <c r="A522" s="2" t="s">
        <v>1</v>
      </c>
      <c r="C522" s="6" t="s">
        <v>190</v>
      </c>
      <c r="D522" s="5"/>
      <c r="E522" s="5"/>
      <c r="F522" s="5"/>
      <c r="G522" s="5"/>
    </row>
    <row r="523" spans="1:8" x14ac:dyDescent="0.25">
      <c r="A523" s="2" t="s">
        <v>2</v>
      </c>
      <c r="C523" s="1" t="s">
        <v>191</v>
      </c>
      <c r="D523" s="7">
        <f>D524+D525+D526</f>
        <v>16990</v>
      </c>
      <c r="E523" s="7">
        <f t="shared" ref="E523:G523" si="87">E524+E525+E526</f>
        <v>16990</v>
      </c>
      <c r="F523" s="7">
        <f t="shared" si="87"/>
        <v>16990</v>
      </c>
      <c r="G523" s="7">
        <f t="shared" si="87"/>
        <v>16990</v>
      </c>
    </row>
    <row r="524" spans="1:8" x14ac:dyDescent="0.25">
      <c r="A524" s="2" t="s">
        <v>3</v>
      </c>
      <c r="C524" s="1" t="s">
        <v>13</v>
      </c>
      <c r="D524" s="5">
        <v>17090</v>
      </c>
      <c r="E524" s="5">
        <v>17090</v>
      </c>
      <c r="F524" s="5">
        <v>17090</v>
      </c>
      <c r="G524" s="5">
        <v>17090</v>
      </c>
    </row>
    <row r="525" spans="1:8" x14ac:dyDescent="0.25">
      <c r="A525" s="2" t="s">
        <v>3</v>
      </c>
      <c r="B525" s="1">
        <v>327</v>
      </c>
      <c r="C525" s="1" t="s">
        <v>746</v>
      </c>
      <c r="D525" s="5">
        <v>200</v>
      </c>
      <c r="E525" s="5">
        <v>200</v>
      </c>
      <c r="F525" s="5">
        <v>200</v>
      </c>
      <c r="G525" s="5">
        <v>200</v>
      </c>
      <c r="H525" s="1" t="s">
        <v>747</v>
      </c>
    </row>
    <row r="526" spans="1:8" x14ac:dyDescent="0.25">
      <c r="A526" s="2" t="s">
        <v>3</v>
      </c>
      <c r="B526" s="1">
        <v>328</v>
      </c>
      <c r="C526" s="1" t="s">
        <v>748</v>
      </c>
      <c r="D526" s="5">
        <v>-300</v>
      </c>
      <c r="E526" s="5">
        <v>-300</v>
      </c>
      <c r="F526" s="5">
        <v>-300</v>
      </c>
      <c r="G526" s="5">
        <v>-300</v>
      </c>
      <c r="H526" s="1" t="s">
        <v>749</v>
      </c>
    </row>
    <row r="527" spans="1:8" x14ac:dyDescent="0.25">
      <c r="A527" s="2" t="s">
        <v>0</v>
      </c>
      <c r="C527" s="8" t="s">
        <v>192</v>
      </c>
      <c r="D527" s="7">
        <f>D523</f>
        <v>16990</v>
      </c>
      <c r="E527" s="7">
        <f t="shared" ref="E527:G527" si="88">E523</f>
        <v>16990</v>
      </c>
      <c r="F527" s="7">
        <f t="shared" si="88"/>
        <v>16990</v>
      </c>
      <c r="G527" s="7">
        <f t="shared" si="88"/>
        <v>16990</v>
      </c>
    </row>
    <row r="528" spans="1:8" x14ac:dyDescent="0.25">
      <c r="A528" s="2" t="s">
        <v>1</v>
      </c>
      <c r="C528" s="6" t="s">
        <v>193</v>
      </c>
      <c r="D528" s="5"/>
      <c r="E528" s="5"/>
      <c r="F528" s="5"/>
      <c r="G528" s="5"/>
    </row>
    <row r="529" spans="1:8" x14ac:dyDescent="0.25">
      <c r="A529" s="2" t="s">
        <v>2</v>
      </c>
      <c r="C529" s="1" t="s">
        <v>194</v>
      </c>
      <c r="D529" s="7">
        <f>D530+D531+D532+D533</f>
        <v>7962</v>
      </c>
      <c r="E529" s="7">
        <f t="shared" ref="E529:G529" si="89">E530+E531+E532+E533</f>
        <v>6562</v>
      </c>
      <c r="F529" s="7">
        <f t="shared" si="89"/>
        <v>6562</v>
      </c>
      <c r="G529" s="7">
        <f t="shared" si="89"/>
        <v>6562</v>
      </c>
    </row>
    <row r="530" spans="1:8" x14ac:dyDescent="0.25">
      <c r="A530" s="2" t="s">
        <v>3</v>
      </c>
      <c r="C530" s="1" t="s">
        <v>13</v>
      </c>
      <c r="D530" s="5">
        <v>8062</v>
      </c>
      <c r="E530" s="5">
        <v>8062</v>
      </c>
      <c r="F530" s="5">
        <v>8062</v>
      </c>
      <c r="G530" s="5">
        <v>8062</v>
      </c>
    </row>
    <row r="531" spans="1:8" x14ac:dyDescent="0.25">
      <c r="A531" s="2" t="s">
        <v>3</v>
      </c>
      <c r="B531" s="1">
        <v>329</v>
      </c>
      <c r="C531" s="1" t="s">
        <v>750</v>
      </c>
      <c r="D531" s="5">
        <v>-600</v>
      </c>
      <c r="E531" s="5">
        <v>0</v>
      </c>
      <c r="F531" s="5">
        <v>0</v>
      </c>
      <c r="G531" s="5">
        <v>0</v>
      </c>
      <c r="H531" s="1" t="s">
        <v>751</v>
      </c>
    </row>
    <row r="532" spans="1:8" x14ac:dyDescent="0.25">
      <c r="A532" s="2" t="s">
        <v>3</v>
      </c>
      <c r="B532" s="1">
        <v>330</v>
      </c>
      <c r="C532" s="1" t="s">
        <v>752</v>
      </c>
      <c r="D532" s="5">
        <v>1500</v>
      </c>
      <c r="E532" s="5">
        <v>0</v>
      </c>
      <c r="F532" s="5">
        <v>0</v>
      </c>
      <c r="G532" s="5">
        <v>0</v>
      </c>
      <c r="H532" s="1" t="s">
        <v>753</v>
      </c>
    </row>
    <row r="533" spans="1:8" x14ac:dyDescent="0.25">
      <c r="A533" s="2" t="s">
        <v>3</v>
      </c>
      <c r="B533" s="1">
        <v>331</v>
      </c>
      <c r="C533" s="50" t="s">
        <v>907</v>
      </c>
      <c r="D533" s="5">
        <v>-1000</v>
      </c>
      <c r="E533" s="5">
        <v>-1500</v>
      </c>
      <c r="F533" s="5">
        <v>-1500</v>
      </c>
      <c r="G533" s="5">
        <v>-1500</v>
      </c>
      <c r="H533" s="50" t="s">
        <v>906</v>
      </c>
    </row>
    <row r="534" spans="1:8" x14ac:dyDescent="0.25">
      <c r="A534" s="2" t="s">
        <v>0</v>
      </c>
      <c r="C534" s="8" t="s">
        <v>195</v>
      </c>
      <c r="D534" s="5">
        <f>D529</f>
        <v>7962</v>
      </c>
      <c r="E534" s="5">
        <f>E529</f>
        <v>6562</v>
      </c>
      <c r="F534" s="5">
        <f>F529</f>
        <v>6562</v>
      </c>
      <c r="G534" s="5">
        <f>G529</f>
        <v>6562</v>
      </c>
    </row>
    <row r="535" spans="1:8" x14ac:dyDescent="0.25">
      <c r="A535" s="2" t="s">
        <v>1</v>
      </c>
      <c r="C535" s="6" t="s">
        <v>196</v>
      </c>
      <c r="D535" s="5"/>
      <c r="E535" s="5"/>
      <c r="F535" s="5"/>
      <c r="G535" s="5"/>
    </row>
    <row r="536" spans="1:8" x14ac:dyDescent="0.25">
      <c r="A536" s="2" t="s">
        <v>2</v>
      </c>
      <c r="C536" s="1" t="s">
        <v>196</v>
      </c>
      <c r="D536" s="7">
        <f>D537+D538+D539</f>
        <v>4660</v>
      </c>
      <c r="E536" s="7">
        <f t="shared" ref="E536:G536" si="90">E537+E538+E539</f>
        <v>5260</v>
      </c>
      <c r="F536" s="7">
        <f t="shared" si="90"/>
        <v>4860</v>
      </c>
      <c r="G536" s="7">
        <f t="shared" si="90"/>
        <v>4860</v>
      </c>
    </row>
    <row r="537" spans="1:8" x14ac:dyDescent="0.25">
      <c r="A537" s="2" t="s">
        <v>3</v>
      </c>
      <c r="C537" s="1" t="s">
        <v>13</v>
      </c>
      <c r="D537" s="5">
        <v>5760</v>
      </c>
      <c r="E537" s="5">
        <v>5760</v>
      </c>
      <c r="F537" s="5">
        <v>5760</v>
      </c>
      <c r="G537" s="5">
        <v>5760</v>
      </c>
    </row>
    <row r="538" spans="1:8" x14ac:dyDescent="0.25">
      <c r="A538" s="2" t="s">
        <v>3</v>
      </c>
      <c r="B538" s="1">
        <v>332</v>
      </c>
      <c r="C538" s="1" t="s">
        <v>754</v>
      </c>
      <c r="D538" s="5">
        <v>-600</v>
      </c>
      <c r="E538" s="5">
        <v>0</v>
      </c>
      <c r="F538" s="5">
        <v>0</v>
      </c>
      <c r="G538" s="5">
        <v>0</v>
      </c>
      <c r="H538" s="1" t="s">
        <v>755</v>
      </c>
    </row>
    <row r="539" spans="1:8" x14ac:dyDescent="0.25">
      <c r="A539" s="2" t="s">
        <v>3</v>
      </c>
      <c r="B539" s="1">
        <v>333</v>
      </c>
      <c r="C539" s="47" t="s">
        <v>908</v>
      </c>
      <c r="D539" s="5">
        <v>-500</v>
      </c>
      <c r="E539" s="5">
        <v>-500</v>
      </c>
      <c r="F539" s="5">
        <v>-900</v>
      </c>
      <c r="G539" s="5">
        <v>-900</v>
      </c>
      <c r="H539" s="47" t="s">
        <v>909</v>
      </c>
    </row>
    <row r="540" spans="1:8" x14ac:dyDescent="0.25">
      <c r="A540" s="2" t="s">
        <v>1</v>
      </c>
      <c r="C540" s="6" t="s">
        <v>197</v>
      </c>
      <c r="D540" s="5"/>
      <c r="E540" s="5"/>
      <c r="F540" s="5"/>
      <c r="G540" s="5"/>
    </row>
    <row r="541" spans="1:8" x14ac:dyDescent="0.25">
      <c r="A541" s="2" t="s">
        <v>2</v>
      </c>
      <c r="C541" s="1" t="s">
        <v>198</v>
      </c>
      <c r="D541" s="7">
        <f>D542+D543</f>
        <v>24941</v>
      </c>
      <c r="E541" s="7">
        <f t="shared" ref="E541:G541" si="91">E542+E543</f>
        <v>24441</v>
      </c>
      <c r="F541" s="7">
        <f t="shared" si="91"/>
        <v>24441</v>
      </c>
      <c r="G541" s="7">
        <f t="shared" si="91"/>
        <v>24441</v>
      </c>
    </row>
    <row r="542" spans="1:8" x14ac:dyDescent="0.25">
      <c r="A542" s="2" t="s">
        <v>3</v>
      </c>
      <c r="C542" s="1" t="s">
        <v>13</v>
      </c>
      <c r="D542" s="5">
        <v>24941</v>
      </c>
      <c r="E542" s="5">
        <v>24941</v>
      </c>
      <c r="F542" s="5">
        <v>24941</v>
      </c>
      <c r="G542" s="5">
        <v>24941</v>
      </c>
    </row>
    <row r="543" spans="1:8" x14ac:dyDescent="0.25">
      <c r="A543" s="2" t="s">
        <v>3</v>
      </c>
      <c r="B543" s="1">
        <v>334</v>
      </c>
      <c r="C543" s="1" t="s">
        <v>199</v>
      </c>
      <c r="D543" s="5">
        <v>0</v>
      </c>
      <c r="E543" s="5">
        <v>-500</v>
      </c>
      <c r="F543" s="5">
        <v>-500</v>
      </c>
      <c r="G543" s="5">
        <v>-500</v>
      </c>
      <c r="H543" s="1" t="s">
        <v>756</v>
      </c>
    </row>
    <row r="544" spans="1:8" x14ac:dyDescent="0.25">
      <c r="A544" s="2" t="s">
        <v>0</v>
      </c>
      <c r="C544" s="8" t="s">
        <v>757</v>
      </c>
      <c r="D544" s="7">
        <f>D541</f>
        <v>24941</v>
      </c>
      <c r="E544" s="7">
        <f t="shared" ref="E544:G544" si="92">E541</f>
        <v>24441</v>
      </c>
      <c r="F544" s="7">
        <f t="shared" si="92"/>
        <v>24441</v>
      </c>
      <c r="G544" s="7">
        <f t="shared" si="92"/>
        <v>24441</v>
      </c>
    </row>
    <row r="545" spans="1:8" x14ac:dyDescent="0.25">
      <c r="A545" s="2" t="s">
        <v>1</v>
      </c>
      <c r="C545" s="6" t="s">
        <v>200</v>
      </c>
      <c r="D545" s="5"/>
      <c r="E545" s="5"/>
      <c r="F545" s="5"/>
      <c r="G545" s="5"/>
    </row>
    <row r="546" spans="1:8" x14ac:dyDescent="0.25">
      <c r="A546" s="2" t="s">
        <v>2</v>
      </c>
      <c r="C546" s="1" t="s">
        <v>198</v>
      </c>
      <c r="D546" s="7">
        <f>D547</f>
        <v>17301</v>
      </c>
      <c r="E546" s="7">
        <f t="shared" ref="E546:G546" si="93">E547</f>
        <v>17301</v>
      </c>
      <c r="F546" s="7">
        <f t="shared" si="93"/>
        <v>17301</v>
      </c>
      <c r="G546" s="7">
        <f t="shared" si="93"/>
        <v>17301</v>
      </c>
    </row>
    <row r="547" spans="1:8" x14ac:dyDescent="0.25">
      <c r="A547" s="2" t="s">
        <v>3</v>
      </c>
      <c r="C547" s="1" t="s">
        <v>13</v>
      </c>
      <c r="D547" s="5">
        <v>17301</v>
      </c>
      <c r="E547" s="5">
        <v>17301</v>
      </c>
      <c r="F547" s="5">
        <v>17301</v>
      </c>
      <c r="G547" s="5">
        <v>17301</v>
      </c>
    </row>
    <row r="548" spans="1:8" x14ac:dyDescent="0.25">
      <c r="A548" s="2" t="s">
        <v>0</v>
      </c>
      <c r="C548" s="8" t="s">
        <v>201</v>
      </c>
      <c r="D548" s="7">
        <f>D546</f>
        <v>17301</v>
      </c>
      <c r="E548" s="7">
        <f t="shared" ref="E548:G548" si="94">E546</f>
        <v>17301</v>
      </c>
      <c r="F548" s="7">
        <f t="shared" si="94"/>
        <v>17301</v>
      </c>
      <c r="G548" s="7">
        <f t="shared" si="94"/>
        <v>17301</v>
      </c>
    </row>
    <row r="549" spans="1:8" x14ac:dyDescent="0.25">
      <c r="A549" s="2" t="s">
        <v>0</v>
      </c>
      <c r="C549" s="8" t="s">
        <v>202</v>
      </c>
      <c r="D549" s="7">
        <f>D546+D541+D536+D529+D527</f>
        <v>71854</v>
      </c>
      <c r="E549" s="7">
        <f>E546+E541+E536+E529+E527</f>
        <v>70554</v>
      </c>
      <c r="F549" s="7">
        <f>F546+F541+F536+F529+F527</f>
        <v>70154</v>
      </c>
      <c r="G549" s="7">
        <f>G546+G541+G536+G529+G527</f>
        <v>70154</v>
      </c>
    </row>
    <row r="550" spans="1:8" x14ac:dyDescent="0.25">
      <c r="A550" s="2" t="s">
        <v>234</v>
      </c>
      <c r="C550" s="4" t="s">
        <v>203</v>
      </c>
      <c r="D550" s="5"/>
      <c r="E550" s="5"/>
      <c r="F550" s="5"/>
      <c r="G550" s="5"/>
    </row>
    <row r="551" spans="1:8" x14ac:dyDescent="0.25">
      <c r="A551" s="2" t="s">
        <v>2</v>
      </c>
      <c r="C551" s="1" t="s">
        <v>204</v>
      </c>
      <c r="D551" s="7">
        <f>SUM(D552:D553)</f>
        <v>4285</v>
      </c>
      <c r="E551" s="7">
        <f t="shared" ref="E551:G551" si="95">SUM(E552:E553)</f>
        <v>4285</v>
      </c>
      <c r="F551" s="7">
        <f t="shared" si="95"/>
        <v>4285</v>
      </c>
      <c r="G551" s="7">
        <f t="shared" si="95"/>
        <v>2285</v>
      </c>
    </row>
    <row r="552" spans="1:8" x14ac:dyDescent="0.25">
      <c r="A552" s="2" t="s">
        <v>3</v>
      </c>
      <c r="C552" s="1" t="s">
        <v>13</v>
      </c>
      <c r="D552" s="5">
        <v>3785</v>
      </c>
      <c r="E552" s="5">
        <v>3785</v>
      </c>
      <c r="F552" s="5">
        <v>3785</v>
      </c>
      <c r="G552" s="5">
        <v>3785</v>
      </c>
    </row>
    <row r="553" spans="1:8" x14ac:dyDescent="0.25">
      <c r="A553" s="2" t="s">
        <v>3</v>
      </c>
      <c r="B553" s="1">
        <v>335</v>
      </c>
      <c r="C553" s="1" t="s">
        <v>905</v>
      </c>
      <c r="D553" s="5">
        <v>500</v>
      </c>
      <c r="E553" s="5">
        <v>500</v>
      </c>
      <c r="F553" s="5">
        <v>500</v>
      </c>
      <c r="G553" s="5">
        <v>-1500</v>
      </c>
      <c r="H553" s="1" t="s">
        <v>758</v>
      </c>
    </row>
    <row r="554" spans="1:8" x14ac:dyDescent="0.25">
      <c r="A554" s="2" t="s">
        <v>2</v>
      </c>
      <c r="C554" s="1" t="s">
        <v>205</v>
      </c>
      <c r="D554" s="7">
        <f>SUM(D555:D561)</f>
        <v>27736</v>
      </c>
      <c r="E554" s="7">
        <f t="shared" ref="E554:G554" si="96">SUM(E555:E561)</f>
        <v>27736</v>
      </c>
      <c r="F554" s="7">
        <f t="shared" si="96"/>
        <v>27736</v>
      </c>
      <c r="G554" s="7">
        <f t="shared" si="96"/>
        <v>27736</v>
      </c>
    </row>
    <row r="555" spans="1:8" x14ac:dyDescent="0.25">
      <c r="A555" s="2" t="s">
        <v>3</v>
      </c>
      <c r="C555" s="1" t="s">
        <v>13</v>
      </c>
      <c r="D555" s="5">
        <v>34962</v>
      </c>
      <c r="E555" s="5">
        <v>34962</v>
      </c>
      <c r="F555" s="5">
        <v>34962</v>
      </c>
      <c r="G555" s="5">
        <v>34962</v>
      </c>
    </row>
    <row r="556" spans="1:8" x14ac:dyDescent="0.25">
      <c r="A556" s="2" t="s">
        <v>3</v>
      </c>
      <c r="B556" s="1">
        <v>336</v>
      </c>
      <c r="C556" s="1" t="s">
        <v>759</v>
      </c>
      <c r="D556" s="5">
        <v>-100</v>
      </c>
      <c r="E556" s="5">
        <v>-100</v>
      </c>
      <c r="F556" s="5">
        <v>-100</v>
      </c>
      <c r="G556" s="5">
        <v>-100</v>
      </c>
      <c r="H556" s="1" t="s">
        <v>760</v>
      </c>
    </row>
    <row r="557" spans="1:8" x14ac:dyDescent="0.25">
      <c r="A557" s="2" t="s">
        <v>3</v>
      </c>
      <c r="B557" s="1">
        <v>337</v>
      </c>
      <c r="C557" s="1" t="s">
        <v>761</v>
      </c>
      <c r="D557" s="5">
        <v>-2500</v>
      </c>
      <c r="E557" s="5">
        <v>-2500</v>
      </c>
      <c r="F557" s="5">
        <v>-2500</v>
      </c>
      <c r="G557" s="5">
        <v>-2500</v>
      </c>
      <c r="H557" s="1" t="s">
        <v>762</v>
      </c>
    </row>
    <row r="558" spans="1:8" x14ac:dyDescent="0.25">
      <c r="A558" s="2" t="s">
        <v>3</v>
      </c>
      <c r="B558" s="1">
        <v>338</v>
      </c>
      <c r="C558" s="1" t="s">
        <v>206</v>
      </c>
      <c r="D558" s="5">
        <v>414</v>
      </c>
      <c r="E558" s="5">
        <v>414</v>
      </c>
      <c r="F558" s="5">
        <v>414</v>
      </c>
      <c r="G558" s="5">
        <v>414</v>
      </c>
      <c r="H558" s="1" t="s">
        <v>763</v>
      </c>
    </row>
    <row r="559" spans="1:8" x14ac:dyDescent="0.25">
      <c r="A559" s="2" t="s">
        <v>3</v>
      </c>
      <c r="B559" s="1">
        <v>339</v>
      </c>
      <c r="C559" s="1" t="s">
        <v>764</v>
      </c>
      <c r="D559" s="5">
        <v>-1000</v>
      </c>
      <c r="E559" s="5">
        <v>-1000</v>
      </c>
      <c r="F559" s="5">
        <v>-1000</v>
      </c>
      <c r="G559" s="5">
        <v>-1000</v>
      </c>
      <c r="H559" s="1" t="s">
        <v>765</v>
      </c>
    </row>
    <row r="560" spans="1:8" x14ac:dyDescent="0.25">
      <c r="A560" s="2" t="s">
        <v>3</v>
      </c>
      <c r="B560" s="1">
        <v>340</v>
      </c>
      <c r="C560" s="1" t="s">
        <v>766</v>
      </c>
      <c r="D560" s="5">
        <v>-640</v>
      </c>
      <c r="E560" s="5">
        <v>-640</v>
      </c>
      <c r="F560" s="5">
        <v>-640</v>
      </c>
      <c r="G560" s="5">
        <v>-640</v>
      </c>
      <c r="H560" s="1" t="s">
        <v>767</v>
      </c>
    </row>
    <row r="561" spans="1:8" x14ac:dyDescent="0.25">
      <c r="A561" s="2" t="s">
        <v>3</v>
      </c>
      <c r="B561" s="1">
        <v>341</v>
      </c>
      <c r="C561" s="1" t="s">
        <v>768</v>
      </c>
      <c r="D561" s="5">
        <v>-3400</v>
      </c>
      <c r="E561" s="5">
        <v>-3400</v>
      </c>
      <c r="F561" s="5">
        <v>-3400</v>
      </c>
      <c r="G561" s="5">
        <v>-3400</v>
      </c>
      <c r="H561" s="1" t="s">
        <v>769</v>
      </c>
    </row>
    <row r="562" spans="1:8" x14ac:dyDescent="0.25">
      <c r="A562" s="2" t="s">
        <v>2</v>
      </c>
      <c r="C562" s="1" t="s">
        <v>207</v>
      </c>
      <c r="D562" s="7">
        <f>D563+D564</f>
        <v>10200</v>
      </c>
      <c r="E562" s="7">
        <f t="shared" ref="E562:G562" si="97">E563+E564</f>
        <v>10050</v>
      </c>
      <c r="F562" s="7">
        <f t="shared" si="97"/>
        <v>10050</v>
      </c>
      <c r="G562" s="7">
        <f t="shared" si="97"/>
        <v>10050</v>
      </c>
    </row>
    <row r="563" spans="1:8" x14ac:dyDescent="0.25">
      <c r="A563" s="2" t="s">
        <v>3</v>
      </c>
      <c r="C563" s="1" t="s">
        <v>13</v>
      </c>
      <c r="D563" s="5">
        <v>10200</v>
      </c>
      <c r="E563" s="5">
        <v>10200</v>
      </c>
      <c r="F563" s="5">
        <v>10200</v>
      </c>
      <c r="G563" s="5">
        <v>10200</v>
      </c>
    </row>
    <row r="564" spans="1:8" x14ac:dyDescent="0.25">
      <c r="A564" s="2" t="s">
        <v>3</v>
      </c>
      <c r="B564" s="1">
        <v>342</v>
      </c>
      <c r="C564" s="1" t="s">
        <v>770</v>
      </c>
      <c r="D564" s="5">
        <v>0</v>
      </c>
      <c r="E564" s="5">
        <v>-150</v>
      </c>
      <c r="F564" s="5">
        <v>-150</v>
      </c>
      <c r="G564" s="5">
        <v>-150</v>
      </c>
      <c r="H564" s="1" t="s">
        <v>771</v>
      </c>
    </row>
    <row r="565" spans="1:8" x14ac:dyDescent="0.25">
      <c r="A565" s="2" t="s">
        <v>2</v>
      </c>
      <c r="C565" s="1" t="s">
        <v>208</v>
      </c>
      <c r="D565" s="7">
        <f>SUM(D566:D576)</f>
        <v>185619</v>
      </c>
      <c r="E565" s="7">
        <f t="shared" ref="E565:G565" si="98">SUM(E566:E576)</f>
        <v>185869</v>
      </c>
      <c r="F565" s="7">
        <f t="shared" si="98"/>
        <v>184369</v>
      </c>
      <c r="G565" s="7">
        <f t="shared" si="98"/>
        <v>184369</v>
      </c>
    </row>
    <row r="566" spans="1:8" x14ac:dyDescent="0.25">
      <c r="A566" s="2" t="s">
        <v>3</v>
      </c>
      <c r="C566" s="1" t="s">
        <v>13</v>
      </c>
      <c r="D566" s="5">
        <v>187099</v>
      </c>
      <c r="E566" s="5">
        <v>187099</v>
      </c>
      <c r="F566" s="5">
        <v>187099</v>
      </c>
      <c r="G566" s="5">
        <v>187099</v>
      </c>
    </row>
    <row r="567" spans="1:8" x14ac:dyDescent="0.25">
      <c r="A567" s="2" t="s">
        <v>3</v>
      </c>
      <c r="B567" s="1">
        <v>343</v>
      </c>
      <c r="C567" s="1" t="s">
        <v>772</v>
      </c>
      <c r="D567" s="5">
        <v>-20</v>
      </c>
      <c r="E567" s="5">
        <v>-20</v>
      </c>
      <c r="F567" s="5">
        <v>-20</v>
      </c>
      <c r="G567" s="5">
        <v>-20</v>
      </c>
      <c r="H567" s="1" t="s">
        <v>773</v>
      </c>
    </row>
    <row r="568" spans="1:8" x14ac:dyDescent="0.25">
      <c r="A568" s="2" t="s">
        <v>3</v>
      </c>
      <c r="B568" s="1">
        <v>344</v>
      </c>
      <c r="C568" s="1" t="s">
        <v>774</v>
      </c>
      <c r="D568" s="5">
        <v>1420</v>
      </c>
      <c r="E568" s="5">
        <v>1420</v>
      </c>
      <c r="F568" s="5">
        <v>1420</v>
      </c>
      <c r="G568" s="5">
        <v>1420</v>
      </c>
      <c r="H568" s="1" t="s">
        <v>775</v>
      </c>
    </row>
    <row r="569" spans="1:8" x14ac:dyDescent="0.25">
      <c r="A569" s="2" t="s">
        <v>3</v>
      </c>
      <c r="B569" s="1">
        <v>345</v>
      </c>
      <c r="C569" s="1" t="s">
        <v>776</v>
      </c>
      <c r="D569" s="5">
        <v>1000</v>
      </c>
      <c r="E569" s="5">
        <v>1000</v>
      </c>
      <c r="F569" s="5" t="s">
        <v>270</v>
      </c>
      <c r="G569" s="5" t="s">
        <v>248</v>
      </c>
      <c r="H569" s="1" t="s">
        <v>777</v>
      </c>
    </row>
    <row r="570" spans="1:8" x14ac:dyDescent="0.25">
      <c r="A570" s="2" t="s">
        <v>3</v>
      </c>
      <c r="B570" s="1">
        <v>346</v>
      </c>
      <c r="C570" s="1" t="s">
        <v>778</v>
      </c>
      <c r="D570" s="5">
        <v>250</v>
      </c>
      <c r="E570" s="5">
        <v>500</v>
      </c>
      <c r="F570" s="5" t="s">
        <v>270</v>
      </c>
      <c r="G570" s="5" t="s">
        <v>248</v>
      </c>
      <c r="H570" s="1" t="s">
        <v>779</v>
      </c>
    </row>
    <row r="571" spans="1:8" x14ac:dyDescent="0.25">
      <c r="A571" s="2" t="s">
        <v>3</v>
      </c>
      <c r="B571" s="1">
        <v>347</v>
      </c>
      <c r="C571" s="1" t="s">
        <v>780</v>
      </c>
      <c r="D571" s="5">
        <v>-3500</v>
      </c>
      <c r="E571" s="5">
        <v>-3500</v>
      </c>
      <c r="F571" s="5">
        <v>-3500</v>
      </c>
      <c r="G571" s="5">
        <v>-3500</v>
      </c>
      <c r="H571" s="1" t="s">
        <v>781</v>
      </c>
    </row>
    <row r="572" spans="1:8" x14ac:dyDescent="0.25">
      <c r="A572" s="2" t="s">
        <v>3</v>
      </c>
      <c r="B572" s="1">
        <v>348</v>
      </c>
      <c r="C572" s="1" t="s">
        <v>782</v>
      </c>
      <c r="D572" s="5">
        <v>-3500</v>
      </c>
      <c r="E572" s="5">
        <v>-3500</v>
      </c>
      <c r="F572" s="5">
        <v>-3500</v>
      </c>
      <c r="G572" s="5">
        <v>-3500</v>
      </c>
      <c r="H572" s="1" t="s">
        <v>783</v>
      </c>
    </row>
    <row r="573" spans="1:8" x14ac:dyDescent="0.25">
      <c r="A573" s="2" t="s">
        <v>3</v>
      </c>
      <c r="B573" s="1">
        <v>349</v>
      </c>
      <c r="C573" s="1" t="s">
        <v>784</v>
      </c>
      <c r="D573" s="5">
        <v>3131</v>
      </c>
      <c r="E573" s="5">
        <v>3131</v>
      </c>
      <c r="F573" s="5">
        <v>3131</v>
      </c>
      <c r="G573" s="5">
        <v>3131</v>
      </c>
      <c r="H573" s="1" t="s">
        <v>785</v>
      </c>
    </row>
    <row r="574" spans="1:8" x14ac:dyDescent="0.25">
      <c r="A574" s="2" t="s">
        <v>3</v>
      </c>
      <c r="B574" s="1">
        <v>350</v>
      </c>
      <c r="C574" s="1" t="s">
        <v>786</v>
      </c>
      <c r="D574" s="5">
        <v>-546</v>
      </c>
      <c r="E574" s="5">
        <v>-546</v>
      </c>
      <c r="F574" s="5">
        <v>-546</v>
      </c>
      <c r="G574" s="5">
        <v>-546</v>
      </c>
      <c r="H574" s="1" t="s">
        <v>787</v>
      </c>
    </row>
    <row r="575" spans="1:8" x14ac:dyDescent="0.25">
      <c r="A575" s="2" t="s">
        <v>3</v>
      </c>
      <c r="B575" s="1">
        <v>351</v>
      </c>
      <c r="C575" s="1" t="s">
        <v>788</v>
      </c>
      <c r="D575" s="5">
        <v>-215</v>
      </c>
      <c r="E575" s="5">
        <v>-215</v>
      </c>
      <c r="F575" s="5">
        <v>-215</v>
      </c>
      <c r="G575" s="5">
        <v>-215</v>
      </c>
      <c r="H575" s="1" t="s">
        <v>789</v>
      </c>
    </row>
    <row r="576" spans="1:8" x14ac:dyDescent="0.25">
      <c r="A576" s="2" t="s">
        <v>3</v>
      </c>
      <c r="B576" s="1">
        <v>352</v>
      </c>
      <c r="C576" s="1" t="s">
        <v>790</v>
      </c>
      <c r="D576" s="5">
        <v>500</v>
      </c>
      <c r="E576" s="5">
        <v>500</v>
      </c>
      <c r="F576" s="5">
        <v>500</v>
      </c>
      <c r="G576" s="5">
        <v>500</v>
      </c>
      <c r="H576" s="1" t="s">
        <v>791</v>
      </c>
    </row>
    <row r="577" spans="1:8" x14ac:dyDescent="0.25">
      <c r="A577" s="2" t="s">
        <v>2</v>
      </c>
      <c r="C577" s="1" t="s">
        <v>209</v>
      </c>
      <c r="D577" s="7">
        <f>SUM(D578:D590)</f>
        <v>35260</v>
      </c>
      <c r="E577" s="7">
        <f t="shared" ref="E577:G577" si="99">SUM(E578:E590)</f>
        <v>35360</v>
      </c>
      <c r="F577" s="7">
        <f t="shared" si="99"/>
        <v>35460</v>
      </c>
      <c r="G577" s="7">
        <f t="shared" si="99"/>
        <v>35560</v>
      </c>
    </row>
    <row r="578" spans="1:8" x14ac:dyDescent="0.25">
      <c r="A578" s="2" t="s">
        <v>3</v>
      </c>
      <c r="C578" s="1" t="s">
        <v>13</v>
      </c>
      <c r="D578" s="5">
        <v>27110</v>
      </c>
      <c r="E578" s="5">
        <v>27110</v>
      </c>
      <c r="F578" s="5">
        <v>27110</v>
      </c>
      <c r="G578" s="5">
        <v>27110</v>
      </c>
    </row>
    <row r="579" spans="1:8" x14ac:dyDescent="0.25">
      <c r="A579" s="2" t="s">
        <v>3</v>
      </c>
      <c r="B579" s="1">
        <v>353</v>
      </c>
      <c r="C579" s="1" t="s">
        <v>792</v>
      </c>
      <c r="D579" s="5">
        <v>-100</v>
      </c>
      <c r="E579" s="5">
        <v>-100</v>
      </c>
      <c r="F579" s="5">
        <v>-100</v>
      </c>
      <c r="G579" s="5">
        <v>-100</v>
      </c>
      <c r="H579" s="1" t="s">
        <v>793</v>
      </c>
    </row>
    <row r="580" spans="1:8" x14ac:dyDescent="0.25">
      <c r="A580" s="2" t="s">
        <v>3</v>
      </c>
      <c r="B580" s="1">
        <v>354</v>
      </c>
      <c r="C580" s="1" t="s">
        <v>794</v>
      </c>
      <c r="D580" s="5">
        <v>-500</v>
      </c>
      <c r="E580" s="5">
        <v>-500</v>
      </c>
      <c r="F580" s="5">
        <v>-500</v>
      </c>
      <c r="G580" s="5">
        <v>-500</v>
      </c>
      <c r="H580" s="1" t="s">
        <v>795</v>
      </c>
    </row>
    <row r="581" spans="1:8" x14ac:dyDescent="0.25">
      <c r="A581" s="2" t="s">
        <v>3</v>
      </c>
      <c r="B581" s="1">
        <v>355</v>
      </c>
      <c r="C581" s="1" t="s">
        <v>796</v>
      </c>
      <c r="D581" s="5">
        <v>-500</v>
      </c>
      <c r="E581" s="5">
        <v>-500</v>
      </c>
      <c r="F581" s="5">
        <v>-500</v>
      </c>
      <c r="G581" s="5">
        <v>-500</v>
      </c>
      <c r="H581" s="1" t="s">
        <v>797</v>
      </c>
    </row>
    <row r="582" spans="1:8" x14ac:dyDescent="0.25">
      <c r="A582" s="2" t="s">
        <v>3</v>
      </c>
      <c r="B582" s="1">
        <v>356</v>
      </c>
      <c r="C582" s="1" t="s">
        <v>798</v>
      </c>
      <c r="D582" s="5">
        <v>-750</v>
      </c>
      <c r="E582" s="5">
        <v>-750</v>
      </c>
      <c r="F582" s="5">
        <v>-750</v>
      </c>
      <c r="G582" s="5">
        <v>-750</v>
      </c>
      <c r="H582" s="1" t="s">
        <v>799</v>
      </c>
    </row>
    <row r="583" spans="1:8" x14ac:dyDescent="0.25">
      <c r="A583" s="2" t="s">
        <v>3</v>
      </c>
      <c r="B583" s="1">
        <v>357</v>
      </c>
      <c r="C583" s="1" t="s">
        <v>800</v>
      </c>
      <c r="D583" s="5">
        <v>-350</v>
      </c>
      <c r="E583" s="5">
        <v>-350</v>
      </c>
      <c r="F583" s="5">
        <v>-350</v>
      </c>
      <c r="G583" s="5">
        <v>-350</v>
      </c>
      <c r="H583" s="1" t="s">
        <v>801</v>
      </c>
    </row>
    <row r="584" spans="1:8" x14ac:dyDescent="0.25">
      <c r="A584" s="2" t="s">
        <v>3</v>
      </c>
      <c r="B584" s="1">
        <v>358</v>
      </c>
      <c r="C584" s="1" t="s">
        <v>802</v>
      </c>
      <c r="D584" s="5">
        <v>2200</v>
      </c>
      <c r="E584" s="5">
        <v>2300</v>
      </c>
      <c r="F584" s="5">
        <v>2400</v>
      </c>
      <c r="G584" s="5">
        <v>2500</v>
      </c>
      <c r="H584" s="1" t="s">
        <v>803</v>
      </c>
    </row>
    <row r="585" spans="1:8" x14ac:dyDescent="0.25">
      <c r="A585" s="2" t="s">
        <v>3</v>
      </c>
      <c r="B585" s="1">
        <v>359</v>
      </c>
      <c r="C585" s="1" t="s">
        <v>804</v>
      </c>
      <c r="D585" s="5">
        <v>1000</v>
      </c>
      <c r="E585" s="5">
        <v>1000</v>
      </c>
      <c r="F585" s="5">
        <v>1000</v>
      </c>
      <c r="G585" s="5">
        <v>1000</v>
      </c>
      <c r="H585" s="1" t="s">
        <v>805</v>
      </c>
    </row>
    <row r="586" spans="1:8" x14ac:dyDescent="0.25">
      <c r="A586" s="2" t="s">
        <v>3</v>
      </c>
      <c r="B586" s="1">
        <v>360</v>
      </c>
      <c r="C586" s="1" t="s">
        <v>806</v>
      </c>
      <c r="D586" s="5">
        <v>2000</v>
      </c>
      <c r="E586" s="5">
        <v>2000</v>
      </c>
      <c r="F586" s="5">
        <v>2000</v>
      </c>
      <c r="G586" s="5">
        <v>2000</v>
      </c>
      <c r="H586" s="1" t="s">
        <v>807</v>
      </c>
    </row>
    <row r="587" spans="1:8" x14ac:dyDescent="0.25">
      <c r="A587" s="2" t="s">
        <v>3</v>
      </c>
      <c r="B587" s="1">
        <v>361</v>
      </c>
      <c r="C587" s="1" t="s">
        <v>808</v>
      </c>
      <c r="D587" s="5">
        <v>2000</v>
      </c>
      <c r="E587" s="5">
        <v>2000</v>
      </c>
      <c r="F587" s="5">
        <v>2000</v>
      </c>
      <c r="G587" s="5">
        <v>2000</v>
      </c>
      <c r="H587" s="1" t="s">
        <v>809</v>
      </c>
    </row>
    <row r="588" spans="1:8" x14ac:dyDescent="0.25">
      <c r="A588" s="2" t="s">
        <v>3</v>
      </c>
      <c r="B588" s="1">
        <v>362</v>
      </c>
      <c r="C588" s="1" t="s">
        <v>810</v>
      </c>
      <c r="D588" s="5">
        <v>1000</v>
      </c>
      <c r="E588" s="5">
        <v>1000</v>
      </c>
      <c r="F588" s="5">
        <v>1000</v>
      </c>
      <c r="G588" s="5">
        <v>1000</v>
      </c>
      <c r="H588" s="1" t="s">
        <v>811</v>
      </c>
    </row>
    <row r="589" spans="1:8" x14ac:dyDescent="0.25">
      <c r="A589" s="2" t="s">
        <v>3</v>
      </c>
      <c r="B589" s="1">
        <v>363</v>
      </c>
      <c r="C589" s="1" t="s">
        <v>812</v>
      </c>
      <c r="D589" s="5">
        <v>900</v>
      </c>
      <c r="E589" s="5">
        <v>900</v>
      </c>
      <c r="F589" s="5">
        <v>900</v>
      </c>
      <c r="G589" s="5">
        <v>900</v>
      </c>
      <c r="H589" s="1" t="s">
        <v>813</v>
      </c>
    </row>
    <row r="590" spans="1:8" x14ac:dyDescent="0.25">
      <c r="A590" s="2" t="s">
        <v>3</v>
      </c>
      <c r="B590" s="1">
        <v>364</v>
      </c>
      <c r="C590" s="1" t="s">
        <v>814</v>
      </c>
      <c r="D590" s="5">
        <v>1250</v>
      </c>
      <c r="E590" s="5">
        <v>1250</v>
      </c>
      <c r="F590" s="5">
        <v>1250</v>
      </c>
      <c r="G590" s="5">
        <v>1250</v>
      </c>
      <c r="H590" s="1" t="s">
        <v>815</v>
      </c>
    </row>
    <row r="591" spans="1:8" x14ac:dyDescent="0.25">
      <c r="A591" s="2" t="s">
        <v>2</v>
      </c>
      <c r="C591" s="1" t="s">
        <v>210</v>
      </c>
      <c r="D591" s="7">
        <f>SUM(D592:D594)</f>
        <v>14987</v>
      </c>
      <c r="E591" s="7">
        <f t="shared" ref="E591:G591" si="100">SUM(E592:E594)</f>
        <v>14987</v>
      </c>
      <c r="F591" s="7">
        <f t="shared" si="100"/>
        <v>14987</v>
      </c>
      <c r="G591" s="7">
        <f t="shared" si="100"/>
        <v>14987</v>
      </c>
    </row>
    <row r="592" spans="1:8" x14ac:dyDescent="0.25">
      <c r="A592" s="2" t="s">
        <v>3</v>
      </c>
      <c r="C592" s="1" t="s">
        <v>13</v>
      </c>
      <c r="D592" s="5">
        <v>15604</v>
      </c>
      <c r="E592" s="5">
        <v>15604</v>
      </c>
      <c r="F592" s="5">
        <v>15604</v>
      </c>
      <c r="G592" s="5">
        <v>15604</v>
      </c>
    </row>
    <row r="593" spans="1:8" x14ac:dyDescent="0.25">
      <c r="A593" s="2" t="s">
        <v>3</v>
      </c>
      <c r="B593" s="1">
        <v>365</v>
      </c>
      <c r="C593" s="1" t="s">
        <v>816</v>
      </c>
      <c r="D593" s="5">
        <v>-185</v>
      </c>
      <c r="E593" s="5">
        <v>-185</v>
      </c>
      <c r="F593" s="5">
        <v>-185</v>
      </c>
      <c r="G593" s="5">
        <v>-185</v>
      </c>
      <c r="H593" s="1" t="s">
        <v>817</v>
      </c>
    </row>
    <row r="594" spans="1:8" x14ac:dyDescent="0.25">
      <c r="A594" s="2" t="s">
        <v>3</v>
      </c>
      <c r="B594" s="1">
        <v>366</v>
      </c>
      <c r="C594" s="1" t="s">
        <v>818</v>
      </c>
      <c r="D594" s="5">
        <v>-432</v>
      </c>
      <c r="E594" s="5">
        <v>-432</v>
      </c>
      <c r="F594" s="5">
        <v>-432</v>
      </c>
      <c r="G594" s="5">
        <v>-432</v>
      </c>
      <c r="H594" s="1" t="s">
        <v>819</v>
      </c>
    </row>
    <row r="595" spans="1:8" x14ac:dyDescent="0.25">
      <c r="A595" s="2" t="s">
        <v>2</v>
      </c>
      <c r="C595" s="1" t="s">
        <v>211</v>
      </c>
      <c r="D595" s="7">
        <f>D596+D597</f>
        <v>13838</v>
      </c>
      <c r="E595" s="7">
        <f t="shared" ref="E595:G595" si="101">E596+E597</f>
        <v>13838</v>
      </c>
      <c r="F595" s="7">
        <f t="shared" si="101"/>
        <v>13838</v>
      </c>
      <c r="G595" s="7">
        <f t="shared" si="101"/>
        <v>13838</v>
      </c>
    </row>
    <row r="596" spans="1:8" x14ac:dyDescent="0.25">
      <c r="A596" s="2" t="s">
        <v>3</v>
      </c>
      <c r="C596" s="1" t="s">
        <v>13</v>
      </c>
      <c r="D596" s="5">
        <v>13638</v>
      </c>
      <c r="E596" s="5">
        <v>13638</v>
      </c>
      <c r="F596" s="5">
        <v>13638</v>
      </c>
      <c r="G596" s="5">
        <v>13638</v>
      </c>
    </row>
    <row r="597" spans="1:8" x14ac:dyDescent="0.25">
      <c r="A597" s="2" t="s">
        <v>3</v>
      </c>
      <c r="B597" s="1">
        <v>367</v>
      </c>
      <c r="C597" s="1" t="s">
        <v>820</v>
      </c>
      <c r="D597" s="5">
        <v>200</v>
      </c>
      <c r="E597" s="5">
        <v>200</v>
      </c>
      <c r="F597" s="5">
        <v>200</v>
      </c>
      <c r="G597" s="5">
        <v>200</v>
      </c>
      <c r="H597" s="1" t="s">
        <v>821</v>
      </c>
    </row>
    <row r="598" spans="1:8" x14ac:dyDescent="0.25">
      <c r="A598" s="2" t="s">
        <v>0</v>
      </c>
      <c r="C598" s="8" t="s">
        <v>212</v>
      </c>
      <c r="D598" s="7">
        <f>D595+D591+D577+D565+D562+D554+D551</f>
        <v>291925</v>
      </c>
      <c r="E598" s="7">
        <f>E595+E591+E577+E565+E562+E554+E551</f>
        <v>292125</v>
      </c>
      <c r="F598" s="7">
        <f>F595+F591+F577+F565+F562+F554+F551</f>
        <v>290725</v>
      </c>
      <c r="G598" s="7">
        <f>G595+G591+G577+G565+G562+G554+G551</f>
        <v>288825</v>
      </c>
    </row>
    <row r="599" spans="1:8" x14ac:dyDescent="0.25">
      <c r="A599" s="2" t="s">
        <v>234</v>
      </c>
      <c r="C599" s="4" t="s">
        <v>213</v>
      </c>
      <c r="D599" s="5"/>
      <c r="E599" s="5"/>
      <c r="F599" s="5"/>
      <c r="G599" s="5"/>
    </row>
    <row r="600" spans="1:8" x14ac:dyDescent="0.25">
      <c r="A600" s="2" t="s">
        <v>2</v>
      </c>
      <c r="C600" s="5" t="s">
        <v>822</v>
      </c>
      <c r="D600" s="7">
        <f>D601</f>
        <v>-1246</v>
      </c>
      <c r="E600" s="7">
        <f t="shared" ref="E600:G600" si="102">E601</f>
        <v>-1246</v>
      </c>
      <c r="F600" s="7">
        <f t="shared" si="102"/>
        <v>-1246</v>
      </c>
      <c r="G600" s="7">
        <f t="shared" si="102"/>
        <v>-1246</v>
      </c>
    </row>
    <row r="601" spans="1:8" x14ac:dyDescent="0.25">
      <c r="A601" s="2" t="s">
        <v>3</v>
      </c>
      <c r="C601" s="5" t="s">
        <v>13</v>
      </c>
      <c r="D601" s="5">
        <v>-1246</v>
      </c>
      <c r="E601" s="5">
        <v>-1246</v>
      </c>
      <c r="F601" s="5">
        <v>-1246</v>
      </c>
      <c r="G601" s="5">
        <v>-1246</v>
      </c>
    </row>
    <row r="602" spans="1:8" x14ac:dyDescent="0.25">
      <c r="A602" s="2" t="s">
        <v>2</v>
      </c>
      <c r="C602" s="1" t="s">
        <v>214</v>
      </c>
      <c r="D602" s="7">
        <f>SUM(D603:D609)</f>
        <v>34182</v>
      </c>
      <c r="E602" s="7">
        <f t="shared" ref="E602:G602" si="103">SUM(E603:E609)</f>
        <v>36182</v>
      </c>
      <c r="F602" s="7">
        <f t="shared" si="103"/>
        <v>36182</v>
      </c>
      <c r="G602" s="7">
        <f t="shared" si="103"/>
        <v>36182</v>
      </c>
    </row>
    <row r="603" spans="1:8" x14ac:dyDescent="0.25">
      <c r="A603" s="2" t="s">
        <v>3</v>
      </c>
      <c r="C603" s="1" t="s">
        <v>13</v>
      </c>
      <c r="D603" s="5">
        <v>27254</v>
      </c>
      <c r="E603" s="5">
        <v>27254</v>
      </c>
      <c r="F603" s="5">
        <v>27254</v>
      </c>
      <c r="G603" s="5">
        <v>27254</v>
      </c>
    </row>
    <row r="604" spans="1:8" x14ac:dyDescent="0.25">
      <c r="A604" s="2" t="s">
        <v>3</v>
      </c>
      <c r="B604" s="1">
        <v>368</v>
      </c>
      <c r="C604" s="1" t="s">
        <v>215</v>
      </c>
      <c r="D604" s="5">
        <v>10000</v>
      </c>
      <c r="E604" s="5">
        <v>20000</v>
      </c>
      <c r="F604" s="5">
        <v>20000</v>
      </c>
      <c r="G604" s="5">
        <v>20000</v>
      </c>
      <c r="H604" s="1" t="s">
        <v>823</v>
      </c>
    </row>
    <row r="605" spans="1:8" x14ac:dyDescent="0.25">
      <c r="A605" s="2" t="s">
        <v>3</v>
      </c>
      <c r="B605" s="1">
        <v>369</v>
      </c>
      <c r="C605" s="1" t="s">
        <v>824</v>
      </c>
      <c r="D605" s="5" t="s">
        <v>260</v>
      </c>
      <c r="E605" s="5">
        <v>-8000</v>
      </c>
      <c r="F605" s="5">
        <v>-8000</v>
      </c>
      <c r="G605" s="5">
        <v>-8000</v>
      </c>
      <c r="H605" s="1" t="s">
        <v>941</v>
      </c>
    </row>
    <row r="606" spans="1:8" x14ac:dyDescent="0.25">
      <c r="A606" s="2" t="s">
        <v>3</v>
      </c>
      <c r="B606" s="1">
        <v>370</v>
      </c>
      <c r="C606" s="1" t="s">
        <v>825</v>
      </c>
      <c r="D606" s="5">
        <v>-1500</v>
      </c>
      <c r="E606" s="5">
        <v>-1500</v>
      </c>
      <c r="F606" s="5">
        <v>-1500</v>
      </c>
      <c r="G606" s="5">
        <v>-1500</v>
      </c>
      <c r="H606" s="1" t="s">
        <v>826</v>
      </c>
    </row>
    <row r="607" spans="1:8" x14ac:dyDescent="0.25">
      <c r="A607" s="2" t="s">
        <v>3</v>
      </c>
      <c r="B607" s="1">
        <v>371</v>
      </c>
      <c r="C607" s="1" t="s">
        <v>827</v>
      </c>
      <c r="D607" s="5">
        <v>-2500</v>
      </c>
      <c r="E607" s="5">
        <v>-2500</v>
      </c>
      <c r="F607" s="5">
        <v>-2500</v>
      </c>
      <c r="G607" s="5">
        <v>-2500</v>
      </c>
      <c r="H607" s="1" t="s">
        <v>828</v>
      </c>
    </row>
    <row r="608" spans="1:8" x14ac:dyDescent="0.25">
      <c r="A608" s="2" t="s">
        <v>3</v>
      </c>
      <c r="B608" s="1">
        <v>372</v>
      </c>
      <c r="C608" s="1" t="s">
        <v>829</v>
      </c>
      <c r="D608" s="5">
        <v>1000</v>
      </c>
      <c r="E608" s="5">
        <v>1000</v>
      </c>
      <c r="F608" s="5">
        <v>1000</v>
      </c>
      <c r="G608" s="5">
        <v>1000</v>
      </c>
      <c r="H608" s="1" t="s">
        <v>830</v>
      </c>
    </row>
    <row r="609" spans="1:8" x14ac:dyDescent="0.25">
      <c r="A609" s="2" t="s">
        <v>3</v>
      </c>
      <c r="B609" s="1">
        <v>373</v>
      </c>
      <c r="C609" s="1" t="s">
        <v>831</v>
      </c>
      <c r="D609" s="5">
        <v>-72</v>
      </c>
      <c r="E609" s="5">
        <v>-72</v>
      </c>
      <c r="F609" s="5">
        <v>-72</v>
      </c>
      <c r="G609" s="5">
        <v>-72</v>
      </c>
      <c r="H609" s="1" t="s">
        <v>832</v>
      </c>
    </row>
    <row r="610" spans="1:8" x14ac:dyDescent="0.25">
      <c r="A610" s="2" t="s">
        <v>2</v>
      </c>
      <c r="C610" s="1" t="s">
        <v>216</v>
      </c>
      <c r="D610" s="7">
        <f>SUM(D611:D615)</f>
        <v>3572</v>
      </c>
      <c r="E610" s="7">
        <f t="shared" ref="E610:G610" si="104">SUM(E611:E615)</f>
        <v>3572</v>
      </c>
      <c r="F610" s="7">
        <f t="shared" si="104"/>
        <v>3572</v>
      </c>
      <c r="G610" s="7">
        <f t="shared" si="104"/>
        <v>3572</v>
      </c>
    </row>
    <row r="611" spans="1:8" x14ac:dyDescent="0.25">
      <c r="A611" s="2" t="s">
        <v>3</v>
      </c>
      <c r="C611" s="1" t="s">
        <v>13</v>
      </c>
      <c r="D611" s="5">
        <v>5263</v>
      </c>
      <c r="E611" s="5">
        <v>5263</v>
      </c>
      <c r="F611" s="5">
        <v>5263</v>
      </c>
      <c r="G611" s="5">
        <v>5263</v>
      </c>
    </row>
    <row r="612" spans="1:8" x14ac:dyDescent="0.25">
      <c r="A612" s="2" t="s">
        <v>3</v>
      </c>
      <c r="B612" s="1">
        <v>374</v>
      </c>
      <c r="C612" s="1" t="s">
        <v>833</v>
      </c>
      <c r="D612" s="5">
        <v>-50</v>
      </c>
      <c r="E612" s="5">
        <v>-50</v>
      </c>
      <c r="F612" s="5">
        <v>-50</v>
      </c>
      <c r="G612" s="5">
        <v>-50</v>
      </c>
      <c r="H612" s="1" t="s">
        <v>834</v>
      </c>
    </row>
    <row r="613" spans="1:8" x14ac:dyDescent="0.25">
      <c r="A613" s="2" t="s">
        <v>3</v>
      </c>
      <c r="B613" s="1">
        <v>375</v>
      </c>
      <c r="C613" s="1" t="s">
        <v>835</v>
      </c>
      <c r="D613" s="5">
        <v>-1500</v>
      </c>
      <c r="E613" s="5">
        <v>-1500</v>
      </c>
      <c r="F613" s="5">
        <v>-1500</v>
      </c>
      <c r="G613" s="5">
        <v>-1500</v>
      </c>
      <c r="H613" s="1" t="s">
        <v>836</v>
      </c>
    </row>
    <row r="614" spans="1:8" x14ac:dyDescent="0.25">
      <c r="A614" s="2" t="s">
        <v>3</v>
      </c>
      <c r="B614" s="1">
        <v>376</v>
      </c>
      <c r="C614" s="1" t="s">
        <v>837</v>
      </c>
      <c r="D614" s="5">
        <v>-128</v>
      </c>
      <c r="E614" s="5">
        <v>-128</v>
      </c>
      <c r="F614" s="5">
        <v>-128</v>
      </c>
      <c r="G614" s="5">
        <v>-128</v>
      </c>
      <c r="H614" s="1" t="s">
        <v>838</v>
      </c>
    </row>
    <row r="615" spans="1:8" x14ac:dyDescent="0.25">
      <c r="A615" s="2" t="s">
        <v>3</v>
      </c>
      <c r="B615" s="1">
        <v>377</v>
      </c>
      <c r="C615" s="1" t="s">
        <v>831</v>
      </c>
      <c r="D615" s="5">
        <v>-13</v>
      </c>
      <c r="E615" s="5">
        <v>-13</v>
      </c>
      <c r="F615" s="5">
        <v>-13</v>
      </c>
      <c r="G615" s="5">
        <v>-13</v>
      </c>
      <c r="H615" s="1" t="s">
        <v>839</v>
      </c>
    </row>
    <row r="616" spans="1:8" x14ac:dyDescent="0.25">
      <c r="A616" s="2" t="s">
        <v>2</v>
      </c>
      <c r="C616" s="1" t="s">
        <v>218</v>
      </c>
      <c r="D616" s="7">
        <f>SUM(D617:D623)</f>
        <v>111433</v>
      </c>
      <c r="E616" s="7">
        <f t="shared" ref="E616:G616" si="105">SUM(E617:E623)</f>
        <v>111433</v>
      </c>
      <c r="F616" s="7">
        <f t="shared" si="105"/>
        <v>111433</v>
      </c>
      <c r="G616" s="7">
        <f t="shared" si="105"/>
        <v>111433</v>
      </c>
    </row>
    <row r="617" spans="1:8" x14ac:dyDescent="0.25">
      <c r="A617" s="2" t="s">
        <v>3</v>
      </c>
      <c r="C617" s="1" t="s">
        <v>13</v>
      </c>
      <c r="D617" s="5">
        <v>101702</v>
      </c>
      <c r="E617" s="5">
        <v>101702</v>
      </c>
      <c r="F617" s="5">
        <v>101702</v>
      </c>
      <c r="G617" s="5">
        <v>101702</v>
      </c>
    </row>
    <row r="618" spans="1:8" x14ac:dyDescent="0.25">
      <c r="A618" s="2" t="s">
        <v>3</v>
      </c>
      <c r="B618" s="1">
        <v>378</v>
      </c>
      <c r="C618" s="1" t="s">
        <v>219</v>
      </c>
      <c r="D618" s="5">
        <v>1000</v>
      </c>
      <c r="E618" s="5">
        <v>1000</v>
      </c>
      <c r="F618" s="5">
        <v>1000</v>
      </c>
      <c r="G618" s="5">
        <v>1000</v>
      </c>
      <c r="H618" s="1" t="s">
        <v>840</v>
      </c>
    </row>
    <row r="619" spans="1:8" x14ac:dyDescent="0.25">
      <c r="A619" s="2" t="s">
        <v>3</v>
      </c>
      <c r="B619" s="1">
        <v>379</v>
      </c>
      <c r="C619" s="1" t="s">
        <v>841</v>
      </c>
      <c r="D619" s="5">
        <v>10500</v>
      </c>
      <c r="E619" s="5">
        <v>10500</v>
      </c>
      <c r="F619" s="5">
        <v>10500</v>
      </c>
      <c r="G619" s="5">
        <v>10500</v>
      </c>
      <c r="H619" s="1" t="s">
        <v>842</v>
      </c>
    </row>
    <row r="620" spans="1:8" x14ac:dyDescent="0.25">
      <c r="A620" s="2" t="s">
        <v>3</v>
      </c>
      <c r="B620" s="1">
        <v>380</v>
      </c>
      <c r="C620" s="1" t="s">
        <v>843</v>
      </c>
      <c r="D620" s="5">
        <v>1536</v>
      </c>
      <c r="E620" s="5">
        <v>1536</v>
      </c>
      <c r="F620" s="5">
        <v>1536</v>
      </c>
      <c r="G620" s="5">
        <v>1536</v>
      </c>
      <c r="H620" s="1" t="s">
        <v>844</v>
      </c>
    </row>
    <row r="621" spans="1:8" x14ac:dyDescent="0.25">
      <c r="A621" s="2" t="s">
        <v>3</v>
      </c>
      <c r="B621" s="1">
        <v>381</v>
      </c>
      <c r="C621" s="1" t="s">
        <v>845</v>
      </c>
      <c r="D621" s="5">
        <v>-2000</v>
      </c>
      <c r="E621" s="5">
        <v>-2000</v>
      </c>
      <c r="F621" s="5">
        <v>-2000</v>
      </c>
      <c r="G621" s="5">
        <v>-2000</v>
      </c>
      <c r="H621" s="1" t="s">
        <v>846</v>
      </c>
    </row>
    <row r="622" spans="1:8" x14ac:dyDescent="0.25">
      <c r="A622" s="2" t="s">
        <v>3</v>
      </c>
      <c r="B622" s="1">
        <v>382</v>
      </c>
      <c r="C622" s="1" t="s">
        <v>847</v>
      </c>
      <c r="D622" s="5">
        <v>-1000</v>
      </c>
      <c r="E622" s="5">
        <v>-1000</v>
      </c>
      <c r="F622" s="5">
        <v>-1000</v>
      </c>
      <c r="G622" s="5">
        <v>-1000</v>
      </c>
      <c r="H622" s="1" t="s">
        <v>848</v>
      </c>
    </row>
    <row r="623" spans="1:8" x14ac:dyDescent="0.25">
      <c r="A623" s="2" t="s">
        <v>3</v>
      </c>
      <c r="B623" s="1">
        <v>383</v>
      </c>
      <c r="C623" s="1" t="s">
        <v>849</v>
      </c>
      <c r="D623" s="5">
        <v>-305</v>
      </c>
      <c r="E623" s="5">
        <v>-305</v>
      </c>
      <c r="F623" s="5">
        <v>-305</v>
      </c>
      <c r="G623" s="5">
        <v>-305</v>
      </c>
      <c r="H623" s="1" t="s">
        <v>850</v>
      </c>
    </row>
    <row r="624" spans="1:8" x14ac:dyDescent="0.25">
      <c r="A624" s="2" t="s">
        <v>2</v>
      </c>
      <c r="C624" s="1" t="s">
        <v>220</v>
      </c>
      <c r="D624" s="7">
        <f>SUM(D625:D628)</f>
        <v>0</v>
      </c>
      <c r="E624" s="7">
        <f t="shared" ref="E624:G624" si="106">SUM(E625:E628)</f>
        <v>0</v>
      </c>
      <c r="F624" s="7">
        <f t="shared" si="106"/>
        <v>0</v>
      </c>
      <c r="G624" s="7">
        <f t="shared" si="106"/>
        <v>0</v>
      </c>
    </row>
    <row r="625" spans="1:8" x14ac:dyDescent="0.25">
      <c r="A625" s="2" t="s">
        <v>3</v>
      </c>
      <c r="C625" s="1" t="s">
        <v>13</v>
      </c>
      <c r="D625" s="5">
        <v>9226</v>
      </c>
      <c r="E625" s="5">
        <v>9226</v>
      </c>
      <c r="F625" s="5">
        <v>9226</v>
      </c>
      <c r="G625" s="5">
        <v>9226</v>
      </c>
    </row>
    <row r="626" spans="1:8" x14ac:dyDescent="0.25">
      <c r="A626" s="2" t="s">
        <v>3</v>
      </c>
      <c r="B626" s="1">
        <v>383</v>
      </c>
      <c r="C626" s="1" t="s">
        <v>221</v>
      </c>
      <c r="D626" s="5">
        <v>-8967</v>
      </c>
      <c r="E626" s="5">
        <v>-8967</v>
      </c>
      <c r="F626" s="5">
        <v>-8967</v>
      </c>
      <c r="G626" s="5">
        <v>-8967</v>
      </c>
      <c r="H626" s="1" t="s">
        <v>851</v>
      </c>
    </row>
    <row r="627" spans="1:8" x14ac:dyDescent="0.25">
      <c r="A627" s="2" t="s">
        <v>3</v>
      </c>
      <c r="B627" s="1">
        <v>384</v>
      </c>
      <c r="C627" s="1" t="s">
        <v>852</v>
      </c>
      <c r="D627" s="5">
        <v>-173</v>
      </c>
      <c r="E627" s="5">
        <v>-173</v>
      </c>
      <c r="F627" s="5">
        <v>-173</v>
      </c>
      <c r="G627" s="5">
        <v>-173</v>
      </c>
      <c r="H627" s="1" t="s">
        <v>853</v>
      </c>
    </row>
    <row r="628" spans="1:8" x14ac:dyDescent="0.25">
      <c r="A628" s="2" t="s">
        <v>3</v>
      </c>
      <c r="B628" s="1">
        <v>385</v>
      </c>
      <c r="C628" s="1" t="s">
        <v>854</v>
      </c>
      <c r="D628" s="5">
        <v>-86</v>
      </c>
      <c r="E628" s="5">
        <v>-86</v>
      </c>
      <c r="F628" s="5">
        <v>-86</v>
      </c>
      <c r="G628" s="5">
        <v>-86</v>
      </c>
      <c r="H628" s="1" t="s">
        <v>855</v>
      </c>
    </row>
    <row r="629" spans="1:8" x14ac:dyDescent="0.25">
      <c r="A629" s="2" t="s">
        <v>2</v>
      </c>
      <c r="C629" s="1" t="s">
        <v>222</v>
      </c>
      <c r="D629" s="7">
        <f>SUM(D630:D633)</f>
        <v>35766</v>
      </c>
      <c r="E629" s="7">
        <f t="shared" ref="E629:G629" si="107">SUM(E630:E633)</f>
        <v>35766</v>
      </c>
      <c r="F629" s="7">
        <f t="shared" si="107"/>
        <v>35766</v>
      </c>
      <c r="G629" s="7">
        <f t="shared" si="107"/>
        <v>35766</v>
      </c>
    </row>
    <row r="630" spans="1:8" x14ac:dyDescent="0.25">
      <c r="A630" s="2" t="s">
        <v>3</v>
      </c>
      <c r="C630" s="1" t="s">
        <v>13</v>
      </c>
      <c r="D630" s="5">
        <v>36322</v>
      </c>
      <c r="E630" s="5">
        <v>36322</v>
      </c>
      <c r="F630" s="5">
        <v>36322</v>
      </c>
      <c r="G630" s="5">
        <v>36322</v>
      </c>
    </row>
    <row r="631" spans="1:8" x14ac:dyDescent="0.25">
      <c r="A631" s="2" t="s">
        <v>3</v>
      </c>
      <c r="B631" s="1">
        <v>386</v>
      </c>
      <c r="C631" s="1" t="s">
        <v>223</v>
      </c>
      <c r="D631" s="5">
        <v>-100</v>
      </c>
      <c r="E631" s="5">
        <v>-100</v>
      </c>
      <c r="F631" s="5">
        <v>-100</v>
      </c>
      <c r="G631" s="5">
        <v>-100</v>
      </c>
      <c r="H631" s="1" t="s">
        <v>856</v>
      </c>
    </row>
    <row r="632" spans="1:8" x14ac:dyDescent="0.25">
      <c r="A632" s="2" t="s">
        <v>3</v>
      </c>
      <c r="B632" s="1">
        <v>387</v>
      </c>
      <c r="C632" s="1" t="s">
        <v>857</v>
      </c>
      <c r="D632" s="5">
        <v>-210</v>
      </c>
      <c r="E632" s="5">
        <v>-210</v>
      </c>
      <c r="F632" s="5">
        <v>-210</v>
      </c>
      <c r="G632" s="5">
        <v>-210</v>
      </c>
      <c r="H632" s="1" t="s">
        <v>858</v>
      </c>
    </row>
    <row r="633" spans="1:8" x14ac:dyDescent="0.25">
      <c r="A633" s="2" t="s">
        <v>3</v>
      </c>
      <c r="B633" s="1">
        <v>388</v>
      </c>
      <c r="C633" s="1" t="s">
        <v>860</v>
      </c>
      <c r="D633" s="5">
        <v>-246</v>
      </c>
      <c r="E633" s="5">
        <v>-246</v>
      </c>
      <c r="F633" s="5">
        <v>-246</v>
      </c>
      <c r="G633" s="5">
        <v>-246</v>
      </c>
      <c r="H633" s="1" t="s">
        <v>859</v>
      </c>
    </row>
    <row r="634" spans="1:8" x14ac:dyDescent="0.25">
      <c r="A634" s="2" t="s">
        <v>2</v>
      </c>
      <c r="C634" s="1" t="s">
        <v>224</v>
      </c>
      <c r="D634" s="7">
        <f>SUM(D635:D639)</f>
        <v>36450</v>
      </c>
      <c r="E634" s="7">
        <f t="shared" ref="E634:G634" si="108">SUM(E635:E639)</f>
        <v>36450</v>
      </c>
      <c r="F634" s="7">
        <f t="shared" si="108"/>
        <v>35430</v>
      </c>
      <c r="G634" s="7">
        <f t="shared" si="108"/>
        <v>35430</v>
      </c>
    </row>
    <row r="635" spans="1:8" x14ac:dyDescent="0.25">
      <c r="A635" s="2" t="s">
        <v>3</v>
      </c>
      <c r="C635" s="1" t="s">
        <v>13</v>
      </c>
      <c r="D635" s="5">
        <v>37329</v>
      </c>
      <c r="E635" s="5">
        <v>37329</v>
      </c>
      <c r="F635" s="5">
        <v>37329</v>
      </c>
      <c r="G635" s="5">
        <v>37329</v>
      </c>
    </row>
    <row r="636" spans="1:8" x14ac:dyDescent="0.25">
      <c r="A636" s="2" t="s">
        <v>3</v>
      </c>
      <c r="B636" s="1">
        <v>389</v>
      </c>
      <c r="C636" s="1" t="s">
        <v>861</v>
      </c>
      <c r="D636" s="5" t="s">
        <v>260</v>
      </c>
      <c r="E636" s="5" t="s">
        <v>260</v>
      </c>
      <c r="F636" s="5">
        <v>-1020</v>
      </c>
      <c r="G636" s="5">
        <v>-1020</v>
      </c>
      <c r="H636" s="1" t="s">
        <v>862</v>
      </c>
    </row>
    <row r="637" spans="1:8" x14ac:dyDescent="0.25">
      <c r="A637" s="2" t="s">
        <v>3</v>
      </c>
      <c r="B637" s="1">
        <v>390</v>
      </c>
      <c r="C637" s="1" t="s">
        <v>863</v>
      </c>
      <c r="D637" s="5">
        <v>-400</v>
      </c>
      <c r="E637" s="5">
        <v>-400</v>
      </c>
      <c r="F637" s="5">
        <v>-400</v>
      </c>
      <c r="G637" s="5">
        <v>-400</v>
      </c>
      <c r="H637" s="1" t="s">
        <v>864</v>
      </c>
    </row>
    <row r="638" spans="1:8" x14ac:dyDescent="0.25">
      <c r="A638" s="2" t="s">
        <v>3</v>
      </c>
      <c r="B638" s="1">
        <v>391</v>
      </c>
      <c r="C638" s="1" t="s">
        <v>865</v>
      </c>
      <c r="D638" s="5">
        <v>-368</v>
      </c>
      <c r="E638" s="5">
        <v>-368</v>
      </c>
      <c r="F638" s="5">
        <v>-368</v>
      </c>
      <c r="G638" s="5">
        <v>-368</v>
      </c>
      <c r="H638" s="1" t="s">
        <v>866</v>
      </c>
    </row>
    <row r="639" spans="1:8" x14ac:dyDescent="0.25">
      <c r="A639" s="2" t="s">
        <v>3</v>
      </c>
      <c r="B639" s="1">
        <v>392</v>
      </c>
      <c r="C639" s="1" t="s">
        <v>867</v>
      </c>
      <c r="D639" s="5">
        <v>-111</v>
      </c>
      <c r="E639" s="5">
        <v>-111</v>
      </c>
      <c r="F639" s="5">
        <v>-111</v>
      </c>
      <c r="G639" s="5">
        <v>-111</v>
      </c>
      <c r="H639" s="1" t="s">
        <v>868</v>
      </c>
    </row>
    <row r="640" spans="1:8" x14ac:dyDescent="0.25">
      <c r="A640" s="2" t="s">
        <v>2</v>
      </c>
      <c r="C640" s="1" t="s">
        <v>225</v>
      </c>
      <c r="D640" s="7">
        <f>SUM(D641:D644)</f>
        <v>39735</v>
      </c>
      <c r="E640" s="7">
        <f t="shared" ref="E640:G640" si="109">SUM(E641:E644)</f>
        <v>39735</v>
      </c>
      <c r="F640" s="7">
        <f t="shared" si="109"/>
        <v>38735</v>
      </c>
      <c r="G640" s="7">
        <f t="shared" si="109"/>
        <v>38735</v>
      </c>
    </row>
    <row r="641" spans="1:8" x14ac:dyDescent="0.25">
      <c r="A641" s="2" t="s">
        <v>3</v>
      </c>
      <c r="C641" s="1" t="s">
        <v>13</v>
      </c>
      <c r="D641" s="5">
        <v>40023</v>
      </c>
      <c r="E641" s="5">
        <v>40023</v>
      </c>
      <c r="F641" s="5">
        <v>40023</v>
      </c>
      <c r="G641" s="5">
        <v>40023</v>
      </c>
    </row>
    <row r="642" spans="1:8" x14ac:dyDescent="0.25">
      <c r="A642" s="2" t="s">
        <v>3</v>
      </c>
      <c r="B642" s="1">
        <v>393</v>
      </c>
      <c r="C642" s="1" t="s">
        <v>869</v>
      </c>
      <c r="D642" s="5" t="s">
        <v>260</v>
      </c>
      <c r="E642" s="5" t="s">
        <v>260</v>
      </c>
      <c r="F642" s="5">
        <v>-1000</v>
      </c>
      <c r="G642" s="5">
        <v>-1000</v>
      </c>
      <c r="H642" s="1" t="s">
        <v>870</v>
      </c>
    </row>
    <row r="643" spans="1:8" x14ac:dyDescent="0.25">
      <c r="A643" s="2" t="s">
        <v>3</v>
      </c>
      <c r="B643" s="1">
        <v>394</v>
      </c>
      <c r="C643" s="1" t="s">
        <v>871</v>
      </c>
      <c r="D643" s="5">
        <v>-121</v>
      </c>
      <c r="E643" s="5">
        <v>-121</v>
      </c>
      <c r="F643" s="5">
        <v>-121</v>
      </c>
      <c r="G643" s="5">
        <v>-121</v>
      </c>
      <c r="H643" s="1" t="s">
        <v>872</v>
      </c>
    </row>
    <row r="644" spans="1:8" x14ac:dyDescent="0.25">
      <c r="A644" s="2" t="s">
        <v>3</v>
      </c>
      <c r="B644" s="1">
        <v>395</v>
      </c>
      <c r="C644" s="1" t="s">
        <v>873</v>
      </c>
      <c r="D644" s="5">
        <v>-167</v>
      </c>
      <c r="E644" s="5">
        <v>-167</v>
      </c>
      <c r="F644" s="5">
        <v>-167</v>
      </c>
      <c r="G644" s="5">
        <v>-167</v>
      </c>
      <c r="H644" s="1" t="s">
        <v>874</v>
      </c>
    </row>
    <row r="645" spans="1:8" x14ac:dyDescent="0.25">
      <c r="A645" s="2" t="s">
        <v>0</v>
      </c>
      <c r="C645" s="8" t="s">
        <v>226</v>
      </c>
      <c r="D645" s="7">
        <f>D640+D634+D629+D624+D616+D610+D602+D600</f>
        <v>259892</v>
      </c>
      <c r="E645" s="7">
        <f>E640+E634+E629+E624+E616+E610+E602+E600</f>
        <v>261892</v>
      </c>
      <c r="F645" s="7">
        <f>F640+F634+F629+F624+F616+F610+F602+F600</f>
        <v>259872</v>
      </c>
      <c r="G645" s="7">
        <f>G640+G634+G629+G624+G616+G610+G602+G600</f>
        <v>259872</v>
      </c>
    </row>
    <row r="646" spans="1:8" x14ac:dyDescent="0.25">
      <c r="A646" s="2" t="s">
        <v>234</v>
      </c>
      <c r="C646" s="4" t="s">
        <v>227</v>
      </c>
      <c r="D646" s="5"/>
      <c r="E646" s="5"/>
      <c r="F646" s="5"/>
      <c r="G646" s="5"/>
    </row>
    <row r="647" spans="1:8" x14ac:dyDescent="0.25">
      <c r="A647" s="2" t="s">
        <v>2</v>
      </c>
      <c r="C647" s="1" t="s">
        <v>228</v>
      </c>
      <c r="D647" s="7">
        <f>D648</f>
        <v>10861</v>
      </c>
      <c r="E647" s="7">
        <f t="shared" ref="E647:F647" si="110">E648</f>
        <v>10861</v>
      </c>
      <c r="F647" s="7">
        <f t="shared" si="110"/>
        <v>10861</v>
      </c>
      <c r="G647" s="7">
        <f>G648</f>
        <v>10861</v>
      </c>
    </row>
    <row r="648" spans="1:8" x14ac:dyDescent="0.25">
      <c r="A648" s="2" t="s">
        <v>3</v>
      </c>
      <c r="C648" s="1" t="s">
        <v>13</v>
      </c>
      <c r="D648" s="5">
        <v>10861</v>
      </c>
      <c r="E648" s="5">
        <v>10861</v>
      </c>
      <c r="F648" s="5">
        <v>10861</v>
      </c>
      <c r="G648" s="5">
        <v>10861</v>
      </c>
    </row>
    <row r="649" spans="1:8" x14ac:dyDescent="0.25">
      <c r="A649" s="2" t="s">
        <v>2</v>
      </c>
      <c r="C649" s="1" t="s">
        <v>229</v>
      </c>
      <c r="D649" s="7">
        <f>D650+D651</f>
        <v>6563</v>
      </c>
      <c r="E649" s="7">
        <f t="shared" ref="E649:G649" si="111">E650+E651</f>
        <v>6563</v>
      </c>
      <c r="F649" s="7">
        <f t="shared" si="111"/>
        <v>6563</v>
      </c>
      <c r="G649" s="7">
        <f t="shared" si="111"/>
        <v>6563</v>
      </c>
    </row>
    <row r="650" spans="1:8" x14ac:dyDescent="0.25">
      <c r="A650" s="2" t="s">
        <v>3</v>
      </c>
      <c r="C650" s="1" t="s">
        <v>13</v>
      </c>
      <c r="D650" s="5">
        <v>5563</v>
      </c>
      <c r="E650" s="5">
        <v>5563</v>
      </c>
      <c r="F650" s="5">
        <v>5563</v>
      </c>
      <c r="G650" s="5">
        <v>5563</v>
      </c>
    </row>
    <row r="651" spans="1:8" x14ac:dyDescent="0.25">
      <c r="A651" s="2" t="s">
        <v>3</v>
      </c>
      <c r="B651" s="1">
        <v>396</v>
      </c>
      <c r="C651" s="1" t="s">
        <v>935</v>
      </c>
      <c r="D651" s="5">
        <v>1000</v>
      </c>
      <c r="E651" s="5">
        <v>1000</v>
      </c>
      <c r="F651" s="5">
        <v>1000</v>
      </c>
      <c r="G651" s="5">
        <v>1000</v>
      </c>
      <c r="H651" s="1" t="s">
        <v>875</v>
      </c>
    </row>
    <row r="652" spans="1:8" x14ac:dyDescent="0.25">
      <c r="A652" s="2" t="s">
        <v>2</v>
      </c>
      <c r="C652" s="1" t="s">
        <v>230</v>
      </c>
      <c r="D652" s="7">
        <f>SUM(D653:D658)</f>
        <v>37753</v>
      </c>
      <c r="E652" s="7">
        <f t="shared" ref="E652:G652" si="112">SUM(E653:E658)</f>
        <v>37153</v>
      </c>
      <c r="F652" s="7">
        <f t="shared" si="112"/>
        <v>37153</v>
      </c>
      <c r="G652" s="7">
        <f t="shared" si="112"/>
        <v>37153</v>
      </c>
    </row>
    <row r="653" spans="1:8" x14ac:dyDescent="0.25">
      <c r="A653" s="2" t="s">
        <v>3</v>
      </c>
      <c r="C653" s="1" t="s">
        <v>13</v>
      </c>
      <c r="D653" s="5">
        <v>39653</v>
      </c>
      <c r="E653" s="5">
        <v>39653</v>
      </c>
      <c r="F653" s="5">
        <v>39653</v>
      </c>
      <c r="G653" s="5">
        <v>39653</v>
      </c>
    </row>
    <row r="654" spans="1:8" x14ac:dyDescent="0.25">
      <c r="A654" s="2" t="s">
        <v>3</v>
      </c>
      <c r="B654" s="1">
        <v>397</v>
      </c>
      <c r="C654" s="1" t="s">
        <v>876</v>
      </c>
      <c r="D654" s="5">
        <v>-800</v>
      </c>
      <c r="E654" s="5">
        <v>-800</v>
      </c>
      <c r="F654" s="5">
        <v>-800</v>
      </c>
      <c r="G654" s="5">
        <v>-800</v>
      </c>
      <c r="H654" s="1" t="s">
        <v>877</v>
      </c>
    </row>
    <row r="655" spans="1:8" x14ac:dyDescent="0.25">
      <c r="A655" s="2" t="s">
        <v>3</v>
      </c>
      <c r="B655" s="1">
        <v>398</v>
      </c>
      <c r="C655" s="1" t="s">
        <v>878</v>
      </c>
      <c r="D655" s="5">
        <v>-450</v>
      </c>
      <c r="E655" s="5">
        <v>-850</v>
      </c>
      <c r="F655" s="5">
        <v>-850</v>
      </c>
      <c r="G655" s="5">
        <v>-850</v>
      </c>
      <c r="H655" s="1" t="s">
        <v>879</v>
      </c>
    </row>
    <row r="656" spans="1:8" x14ac:dyDescent="0.25">
      <c r="A656" s="2" t="s">
        <v>3</v>
      </c>
      <c r="B656" s="1">
        <v>399</v>
      </c>
      <c r="C656" s="1" t="s">
        <v>936</v>
      </c>
      <c r="D656" s="5">
        <v>-350</v>
      </c>
      <c r="E656" s="5">
        <v>-350</v>
      </c>
      <c r="F656" s="5">
        <v>-350</v>
      </c>
      <c r="G656" s="5">
        <v>-350</v>
      </c>
      <c r="H656" s="1" t="s">
        <v>880</v>
      </c>
    </row>
    <row r="657" spans="1:8" x14ac:dyDescent="0.25">
      <c r="A657" s="2" t="s">
        <v>3</v>
      </c>
      <c r="B657" s="1">
        <v>400</v>
      </c>
      <c r="C657" s="1" t="s">
        <v>881</v>
      </c>
      <c r="D657" s="5" t="s">
        <v>260</v>
      </c>
      <c r="E657" s="5">
        <v>-200</v>
      </c>
      <c r="F657" s="5">
        <v>-200</v>
      </c>
      <c r="G657" s="5">
        <v>-200</v>
      </c>
      <c r="H657" s="1" t="s">
        <v>882</v>
      </c>
    </row>
    <row r="658" spans="1:8" x14ac:dyDescent="0.25">
      <c r="A658" s="2" t="s">
        <v>3</v>
      </c>
      <c r="B658" s="1">
        <v>401</v>
      </c>
      <c r="C658" s="1" t="s">
        <v>883</v>
      </c>
      <c r="D658" s="5">
        <v>-300</v>
      </c>
      <c r="E658" s="5">
        <v>-300</v>
      </c>
      <c r="F658" s="5">
        <v>-300</v>
      </c>
      <c r="G658" s="5">
        <v>-300</v>
      </c>
      <c r="H658" s="1" t="s">
        <v>884</v>
      </c>
    </row>
    <row r="659" spans="1:8" x14ac:dyDescent="0.25">
      <c r="A659" s="2" t="s">
        <v>2</v>
      </c>
      <c r="C659" s="1" t="s">
        <v>231</v>
      </c>
      <c r="D659" s="7">
        <f>SUM(D660:D662)</f>
        <v>30140</v>
      </c>
      <c r="E659" s="7">
        <f t="shared" ref="E659:G659" si="113">SUM(E660:E662)</f>
        <v>29740</v>
      </c>
      <c r="F659" s="7">
        <f t="shared" si="113"/>
        <v>29740</v>
      </c>
      <c r="G659" s="7">
        <f t="shared" si="113"/>
        <v>29740</v>
      </c>
    </row>
    <row r="660" spans="1:8" x14ac:dyDescent="0.25">
      <c r="A660" s="2" t="s">
        <v>3</v>
      </c>
      <c r="C660" s="1" t="s">
        <v>13</v>
      </c>
      <c r="D660" s="5">
        <v>29540</v>
      </c>
      <c r="E660" s="5">
        <v>29540</v>
      </c>
      <c r="F660" s="5">
        <v>29540</v>
      </c>
      <c r="G660" s="5">
        <v>29540</v>
      </c>
    </row>
    <row r="661" spans="1:8" x14ac:dyDescent="0.25">
      <c r="A661" s="2" t="s">
        <v>3</v>
      </c>
      <c r="B661" s="1">
        <v>402</v>
      </c>
      <c r="C661" s="1" t="s">
        <v>885</v>
      </c>
      <c r="D661" s="5">
        <v>-400</v>
      </c>
      <c r="E661" s="5">
        <v>-800</v>
      </c>
      <c r="F661" s="5">
        <v>-800</v>
      </c>
      <c r="G661" s="5">
        <v>-800</v>
      </c>
      <c r="H661" s="1" t="s">
        <v>886</v>
      </c>
    </row>
    <row r="662" spans="1:8" x14ac:dyDescent="0.25">
      <c r="A662" s="2" t="s">
        <v>3</v>
      </c>
      <c r="B662" s="1">
        <v>403</v>
      </c>
      <c r="C662" s="1" t="s">
        <v>887</v>
      </c>
      <c r="D662" s="5">
        <v>1000</v>
      </c>
      <c r="E662" s="5">
        <v>1000</v>
      </c>
      <c r="F662" s="5">
        <v>1000</v>
      </c>
      <c r="G662" s="5">
        <v>1000</v>
      </c>
      <c r="H662" s="1" t="s">
        <v>888</v>
      </c>
    </row>
    <row r="663" spans="1:8" x14ac:dyDescent="0.25">
      <c r="A663" s="2" t="s">
        <v>0</v>
      </c>
      <c r="C663" s="8" t="s">
        <v>232</v>
      </c>
      <c r="D663" s="7">
        <f>D659+D652+D649+D647</f>
        <v>85317</v>
      </c>
      <c r="E663" s="7">
        <f t="shared" ref="E663:G663" si="114">E659+E652+E649+E647</f>
        <v>84317</v>
      </c>
      <c r="F663" s="7">
        <f t="shared" si="114"/>
        <v>84317</v>
      </c>
      <c r="G663" s="7">
        <f t="shared" si="114"/>
        <v>84317</v>
      </c>
    </row>
    <row r="664" spans="1:8" x14ac:dyDescent="0.25">
      <c r="A664" s="2" t="s">
        <v>0</v>
      </c>
      <c r="C664" s="8" t="s">
        <v>233</v>
      </c>
      <c r="D664" s="5">
        <f>D663+D645+D598+D549+D520+D385+D245+D158</f>
        <v>0</v>
      </c>
      <c r="E664" s="5">
        <f>E663+E645+E598+E549+E520+E385+E245+E158</f>
        <v>0</v>
      </c>
      <c r="F664" s="5">
        <f>F663+F645+F598+F549+F520+F385+F245+F158</f>
        <v>0</v>
      </c>
      <c r="G664" s="5">
        <f>G663+G645+G598+G549+G520+G385+G245+G158</f>
        <v>0</v>
      </c>
    </row>
  </sheetData>
  <sheetProtection formatCells="0" formatColumns="0" formatRows="0" insertColumns="0" insertRows="0" insertHyperlinks="0" deleteColumns="0" deleteRows="0" selectLockedCells="1" sort="0" autoFilter="0" pivotTables="0"/>
  <dataValidations count="2">
    <dataValidation type="list" allowBlank="1" sqref="B1:XFD1" xr:uid="{00000000-0002-0000-0000-000001000000}">
      <formula1>Kolonnestil</formula1>
    </dataValidation>
    <dataValidation type="list" allowBlank="1" showInputMessage="1" showErrorMessage="1" sqref="A2:A1048576" xr:uid="{00000000-0002-0000-0000-000000000000}">
      <formula1>Stiler</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A5" sqref="A5"/>
    </sheetView>
  </sheetViews>
  <sheetFormatPr baseColWidth="10" defaultRowHeight="15.75" x14ac:dyDescent="0.25"/>
  <sheetData>
    <row r="1" spans="1:2" x14ac:dyDescent="0.25">
      <c r="A1" t="s">
        <v>0</v>
      </c>
      <c r="B1" t="s">
        <v>0</v>
      </c>
    </row>
    <row r="2" spans="1:2" x14ac:dyDescent="0.25">
      <c r="A2" t="s">
        <v>1</v>
      </c>
      <c r="B2" t="s">
        <v>4</v>
      </c>
    </row>
    <row r="3" spans="1:2" x14ac:dyDescent="0.25">
      <c r="A3" t="s">
        <v>6</v>
      </c>
    </row>
    <row r="4" spans="1:2" x14ac:dyDescent="0.25">
      <c r="A4" t="s">
        <v>234</v>
      </c>
    </row>
    <row r="5" spans="1:2" x14ac:dyDescent="0.25">
      <c r="A5" t="s">
        <v>2</v>
      </c>
    </row>
    <row r="6" spans="1:2" x14ac:dyDescent="0.25">
      <c r="A6" t="s">
        <v>3</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989aaf3d-6e60-4b22-8fc6-eab6ed6da64c" xsi:nil="true"/>
    <_Flow_SignoffStatus xmlns="989aaf3d-6e60-4b22-8fc6-eab6ed6da64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37A905CA9CFF74298515E1AC18AAAD8" ma:contentTypeVersion="13" ma:contentTypeDescription="Opprett et nytt dokument." ma:contentTypeScope="" ma:versionID="f67e16d035688f37082137fed46d231e">
  <xsd:schema xmlns:xsd="http://www.w3.org/2001/XMLSchema" xmlns:xs="http://www.w3.org/2001/XMLSchema" xmlns:p="http://schemas.microsoft.com/office/2006/metadata/properties" xmlns:ns2="989aaf3d-6e60-4b22-8fc6-eab6ed6da64c" xmlns:ns3="05b13cfe-7c07-425a-bb58-bebcc0474ab3" targetNamespace="http://schemas.microsoft.com/office/2006/metadata/properties" ma:root="true" ma:fieldsID="83b2e0b32e3cf3df2a6446a4befbca45" ns2:_="" ns3:_="">
    <xsd:import namespace="989aaf3d-6e60-4b22-8fc6-eab6ed6da64c"/>
    <xsd:import namespace="05b13cfe-7c07-425a-bb58-bebcc0474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Statu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af3d-6e60-4b22-8fc6-eab6ed6da64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2" nillable="true" ma:displayName="Status" ma:format="Dropdown" ma:internalName="Status">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Godkjenningsstatus" ma:internalName="Godkjenningsstatus">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b13cfe-7c07-425a-bb58-bebcc0474ab3"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488A07-AFBE-4B1D-B58F-03FF82A94E44}">
  <ds:schemaRefs>
    <ds:schemaRef ds:uri="http://www.w3.org/XML/1998/namespace"/>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989aaf3d-6e60-4b22-8fc6-eab6ed6da64c"/>
    <ds:schemaRef ds:uri="http://schemas.microsoft.com/office/infopath/2007/PartnerControls"/>
    <ds:schemaRef ds:uri="05b13cfe-7c07-425a-bb58-bebcc0474ab3"/>
    <ds:schemaRef ds:uri="http://purl.org/dc/dcmitype/"/>
  </ds:schemaRefs>
</ds:datastoreItem>
</file>

<file path=customXml/itemProps2.xml><?xml version="1.0" encoding="utf-8"?>
<ds:datastoreItem xmlns:ds="http://schemas.openxmlformats.org/officeDocument/2006/customXml" ds:itemID="{89C356C6-7250-41C0-B0A2-77DEA0436E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af3d-6e60-4b22-8fc6-eab6ed6da64c"/>
    <ds:schemaRef ds:uri="05b13cfe-7c07-425a-bb58-bebcc0474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0CD796-12CC-485F-9701-910DDFD41D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Mal</vt:lpstr>
      <vt:lpstr>Dropdown</vt:lpstr>
      <vt:lpstr>Kolonnestil</vt:lpstr>
      <vt:lpstr>Stiler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Office-bruker</dc:creator>
  <cp:lastModifiedBy>Tore Berge</cp:lastModifiedBy>
  <dcterms:created xsi:type="dcterms:W3CDTF">2016-10-13T09:01:13Z</dcterms:created>
  <dcterms:modified xsi:type="dcterms:W3CDTF">2020-10-23T06:05:56Z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0x010100137A905CA9CFF74298515E1AC18AAAD8</vt:lpwstr>
  </property>
</Properties>
</file>