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3" documentId="8_{EEFDC348-1138-41BB-B61E-02C845163A3E}" xr6:coauthVersionLast="45" xr6:coauthVersionMax="45" xr10:uidLastSave="{6E7B1746-54F1-4620-919D-0C45C1FDFF81}"/>
  <bookViews>
    <workbookView xWindow="-120" yWindow="-120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2" i="1" l="1"/>
  <c r="E662" i="1"/>
  <c r="D662" i="1"/>
  <c r="D666" i="1" s="1"/>
  <c r="C662" i="1"/>
  <c r="F655" i="1"/>
  <c r="E655" i="1"/>
  <c r="D655" i="1"/>
  <c r="C655" i="1"/>
  <c r="F652" i="1"/>
  <c r="E652" i="1"/>
  <c r="D652" i="1"/>
  <c r="C652" i="1"/>
  <c r="F650" i="1"/>
  <c r="E650" i="1"/>
  <c r="D650" i="1"/>
  <c r="C650" i="1"/>
  <c r="F643" i="1"/>
  <c r="E643" i="1"/>
  <c r="D643" i="1"/>
  <c r="C643" i="1"/>
  <c r="F637" i="1"/>
  <c r="E637" i="1"/>
  <c r="D637" i="1"/>
  <c r="C637" i="1"/>
  <c r="F632" i="1"/>
  <c r="E632" i="1"/>
  <c r="D632" i="1"/>
  <c r="C632" i="1"/>
  <c r="F627" i="1"/>
  <c r="E627" i="1"/>
  <c r="D627" i="1"/>
  <c r="C627" i="1"/>
  <c r="F619" i="1"/>
  <c r="E619" i="1"/>
  <c r="D619" i="1"/>
  <c r="C619" i="1"/>
  <c r="F613" i="1"/>
  <c r="E613" i="1"/>
  <c r="D613" i="1"/>
  <c r="C613" i="1"/>
  <c r="F605" i="1"/>
  <c r="E605" i="1"/>
  <c r="D605" i="1"/>
  <c r="C605" i="1"/>
  <c r="F603" i="1"/>
  <c r="E603" i="1"/>
  <c r="D603" i="1"/>
  <c r="C603" i="1"/>
  <c r="F598" i="1"/>
  <c r="E598" i="1"/>
  <c r="D598" i="1"/>
  <c r="C598" i="1"/>
  <c r="F594" i="1"/>
  <c r="E594" i="1"/>
  <c r="D594" i="1"/>
  <c r="C594" i="1"/>
  <c r="F580" i="1"/>
  <c r="E580" i="1"/>
  <c r="D580" i="1"/>
  <c r="C580" i="1"/>
  <c r="F568" i="1"/>
  <c r="E568" i="1"/>
  <c r="D568" i="1"/>
  <c r="C568" i="1"/>
  <c r="F565" i="1"/>
  <c r="E565" i="1"/>
  <c r="D565" i="1"/>
  <c r="C565" i="1"/>
  <c r="F557" i="1"/>
  <c r="E557" i="1"/>
  <c r="D557" i="1"/>
  <c r="C557" i="1"/>
  <c r="F554" i="1"/>
  <c r="E554" i="1"/>
  <c r="D554" i="1"/>
  <c r="C554" i="1"/>
  <c r="F549" i="1"/>
  <c r="E549" i="1"/>
  <c r="D549" i="1"/>
  <c r="D552" i="1" s="1"/>
  <c r="C549" i="1"/>
  <c r="F544" i="1"/>
  <c r="F547" i="1" s="1"/>
  <c r="E544" i="1"/>
  <c r="E547" i="1" s="1"/>
  <c r="D544" i="1"/>
  <c r="D547" i="1" s="1"/>
  <c r="C544" i="1"/>
  <c r="C547" i="1" s="1"/>
  <c r="F539" i="1"/>
  <c r="E539" i="1"/>
  <c r="D539" i="1"/>
  <c r="C539" i="1"/>
  <c r="F532" i="1"/>
  <c r="F537" i="1" s="1"/>
  <c r="E532" i="1"/>
  <c r="E537" i="1" s="1"/>
  <c r="D532" i="1"/>
  <c r="D537" i="1" s="1"/>
  <c r="C532" i="1"/>
  <c r="C537" i="1" s="1"/>
  <c r="F526" i="1"/>
  <c r="F530" i="1" s="1"/>
  <c r="E526" i="1"/>
  <c r="E530" i="1" s="1"/>
  <c r="D526" i="1"/>
  <c r="D530" i="1" s="1"/>
  <c r="C526" i="1"/>
  <c r="C530" i="1" s="1"/>
  <c r="F508" i="1"/>
  <c r="E508" i="1"/>
  <c r="D508" i="1"/>
  <c r="C508" i="1"/>
  <c r="F491" i="1"/>
  <c r="E491" i="1"/>
  <c r="D491" i="1"/>
  <c r="C491" i="1"/>
  <c r="F462" i="1"/>
  <c r="E462" i="1"/>
  <c r="D462" i="1"/>
  <c r="C462" i="1"/>
  <c r="F451" i="1"/>
  <c r="E451" i="1"/>
  <c r="D451" i="1"/>
  <c r="C451" i="1"/>
  <c r="F442" i="1"/>
  <c r="E442" i="1"/>
  <c r="D442" i="1"/>
  <c r="C442" i="1"/>
  <c r="F438" i="1"/>
  <c r="E438" i="1"/>
  <c r="D438" i="1"/>
  <c r="C438" i="1"/>
  <c r="F411" i="1"/>
  <c r="E411" i="1"/>
  <c r="D411" i="1"/>
  <c r="C411" i="1"/>
  <c r="F409" i="1"/>
  <c r="E409" i="1"/>
  <c r="D409" i="1"/>
  <c r="C409" i="1"/>
  <c r="F406" i="1"/>
  <c r="E406" i="1"/>
  <c r="D406" i="1"/>
  <c r="C406" i="1"/>
  <c r="F394" i="1"/>
  <c r="E394" i="1"/>
  <c r="D394" i="1"/>
  <c r="C394" i="1"/>
  <c r="F390" i="1"/>
  <c r="E390" i="1"/>
  <c r="D390" i="1"/>
  <c r="C390" i="1"/>
  <c r="F383" i="1"/>
  <c r="E383" i="1"/>
  <c r="D383" i="1"/>
  <c r="C383" i="1"/>
  <c r="F380" i="1"/>
  <c r="E380" i="1"/>
  <c r="D380" i="1"/>
  <c r="C380" i="1"/>
  <c r="F372" i="1"/>
  <c r="E372" i="1"/>
  <c r="D372" i="1"/>
  <c r="C372" i="1"/>
  <c r="F370" i="1"/>
  <c r="E370" i="1"/>
  <c r="D370" i="1"/>
  <c r="C370" i="1"/>
  <c r="F364" i="1"/>
  <c r="E364" i="1"/>
  <c r="D364" i="1"/>
  <c r="C364" i="1"/>
  <c r="F360" i="1"/>
  <c r="E360" i="1"/>
  <c r="D360" i="1"/>
  <c r="C360" i="1"/>
  <c r="F353" i="1"/>
  <c r="E353" i="1"/>
  <c r="D353" i="1"/>
  <c r="C353" i="1"/>
  <c r="F350" i="1"/>
  <c r="E350" i="1"/>
  <c r="D350" i="1"/>
  <c r="C350" i="1"/>
  <c r="F336" i="1"/>
  <c r="E336" i="1"/>
  <c r="D336" i="1"/>
  <c r="C336" i="1"/>
  <c r="F332" i="1"/>
  <c r="E332" i="1"/>
  <c r="D332" i="1"/>
  <c r="C332" i="1"/>
  <c r="F326" i="1"/>
  <c r="E326" i="1"/>
  <c r="D326" i="1"/>
  <c r="C326" i="1"/>
  <c r="F320" i="1"/>
  <c r="F330" i="1" s="1"/>
  <c r="E320" i="1"/>
  <c r="E330" i="1" s="1"/>
  <c r="D320" i="1"/>
  <c r="D330" i="1" s="1"/>
  <c r="C320" i="1"/>
  <c r="C330" i="1" s="1"/>
  <c r="F314" i="1"/>
  <c r="E314" i="1"/>
  <c r="D314" i="1"/>
  <c r="C314" i="1"/>
  <c r="F294" i="1"/>
  <c r="E294" i="1"/>
  <c r="D294" i="1"/>
  <c r="C294" i="1"/>
  <c r="F288" i="1"/>
  <c r="E288" i="1"/>
  <c r="D288" i="1"/>
  <c r="C288" i="1"/>
  <c r="F286" i="1"/>
  <c r="E286" i="1"/>
  <c r="D286" i="1"/>
  <c r="C286" i="1"/>
  <c r="F283" i="1"/>
  <c r="E283" i="1"/>
  <c r="D283" i="1"/>
  <c r="C283" i="1"/>
  <c r="F273" i="1"/>
  <c r="E273" i="1"/>
  <c r="D273" i="1"/>
  <c r="C273" i="1"/>
  <c r="F270" i="1"/>
  <c r="E270" i="1"/>
  <c r="D270" i="1"/>
  <c r="C270" i="1"/>
  <c r="F264" i="1"/>
  <c r="E264" i="1"/>
  <c r="D264" i="1"/>
  <c r="C264" i="1"/>
  <c r="F251" i="1"/>
  <c r="E251" i="1"/>
  <c r="D251" i="1"/>
  <c r="C251" i="1"/>
  <c r="F245" i="1"/>
  <c r="E245" i="1"/>
  <c r="D245" i="1"/>
  <c r="C245" i="1"/>
  <c r="F240" i="1"/>
  <c r="E240" i="1"/>
  <c r="D240" i="1"/>
  <c r="C240" i="1"/>
  <c r="F233" i="1"/>
  <c r="E233" i="1"/>
  <c r="D233" i="1"/>
  <c r="C233" i="1"/>
  <c r="F210" i="1"/>
  <c r="E210" i="1"/>
  <c r="D210" i="1"/>
  <c r="C210" i="1"/>
  <c r="F204" i="1"/>
  <c r="F208" i="1" s="1"/>
  <c r="E204" i="1"/>
  <c r="E208" i="1" s="1"/>
  <c r="D204" i="1"/>
  <c r="D208" i="1" s="1"/>
  <c r="C204" i="1"/>
  <c r="C208" i="1" s="1"/>
  <c r="F198" i="1"/>
  <c r="E198" i="1"/>
  <c r="D198" i="1"/>
  <c r="C198" i="1"/>
  <c r="F187" i="1"/>
  <c r="F202" i="1" s="1"/>
  <c r="E187" i="1"/>
  <c r="E202" i="1" s="1"/>
  <c r="D187" i="1"/>
  <c r="D202" i="1" s="1"/>
  <c r="C187" i="1"/>
  <c r="C202" i="1" s="1"/>
  <c r="F181" i="1"/>
  <c r="E181" i="1"/>
  <c r="D181" i="1"/>
  <c r="C181" i="1"/>
  <c r="F177" i="1"/>
  <c r="E177" i="1"/>
  <c r="D177" i="1"/>
  <c r="C177" i="1"/>
  <c r="F173" i="1"/>
  <c r="E173" i="1"/>
  <c r="D173" i="1"/>
  <c r="C173" i="1"/>
  <c r="F164" i="1"/>
  <c r="F185" i="1" s="1"/>
  <c r="E164" i="1"/>
  <c r="E185" i="1" s="1"/>
  <c r="D164" i="1"/>
  <c r="D185" i="1" s="1"/>
  <c r="C164" i="1"/>
  <c r="C185" i="1" s="1"/>
  <c r="F156" i="1"/>
  <c r="E156" i="1"/>
  <c r="D156" i="1"/>
  <c r="C156" i="1"/>
  <c r="F151" i="1"/>
  <c r="E151" i="1"/>
  <c r="D151" i="1"/>
  <c r="C151" i="1"/>
  <c r="F149" i="1"/>
  <c r="E149" i="1"/>
  <c r="D149" i="1"/>
  <c r="C149" i="1"/>
  <c r="F147" i="1"/>
  <c r="F160" i="1" s="1"/>
  <c r="E147" i="1"/>
  <c r="E160" i="1" s="1"/>
  <c r="D147" i="1"/>
  <c r="D160" i="1" s="1"/>
  <c r="C147" i="1"/>
  <c r="C160" i="1" s="1"/>
  <c r="F142" i="1"/>
  <c r="E142" i="1"/>
  <c r="D142" i="1"/>
  <c r="C142" i="1"/>
  <c r="F140" i="1"/>
  <c r="E140" i="1"/>
  <c r="D140" i="1"/>
  <c r="C140" i="1"/>
  <c r="F131" i="1"/>
  <c r="F145" i="1" s="1"/>
  <c r="E131" i="1"/>
  <c r="E145" i="1" s="1"/>
  <c r="D131" i="1"/>
  <c r="D145" i="1" s="1"/>
  <c r="C131" i="1"/>
  <c r="C145" i="1" s="1"/>
  <c r="F123" i="1"/>
  <c r="E123" i="1"/>
  <c r="D123" i="1"/>
  <c r="C123" i="1"/>
  <c r="F120" i="1"/>
  <c r="F129" i="1" s="1"/>
  <c r="E120" i="1"/>
  <c r="E129" i="1" s="1"/>
  <c r="D120" i="1"/>
  <c r="D129" i="1" s="1"/>
  <c r="C120" i="1"/>
  <c r="C129" i="1" s="1"/>
  <c r="D118" i="1"/>
  <c r="F115" i="1"/>
  <c r="E115" i="1"/>
  <c r="D115" i="1"/>
  <c r="C115" i="1"/>
  <c r="F111" i="1"/>
  <c r="F118" i="1" s="1"/>
  <c r="E111" i="1"/>
  <c r="E118" i="1" s="1"/>
  <c r="D111" i="1"/>
  <c r="C111" i="1"/>
  <c r="C118" i="1" s="1"/>
  <c r="F106" i="1"/>
  <c r="E106" i="1"/>
  <c r="D106" i="1"/>
  <c r="C106" i="1"/>
  <c r="F102" i="1"/>
  <c r="F109" i="1" s="1"/>
  <c r="E102" i="1"/>
  <c r="E109" i="1" s="1"/>
  <c r="D102" i="1"/>
  <c r="D109" i="1" s="1"/>
  <c r="C102" i="1"/>
  <c r="C109" i="1" s="1"/>
  <c r="F97" i="1"/>
  <c r="F100" i="1" s="1"/>
  <c r="E97" i="1"/>
  <c r="E100" i="1" s="1"/>
  <c r="D97" i="1"/>
  <c r="D100" i="1" s="1"/>
  <c r="C97" i="1"/>
  <c r="C100" i="1" s="1"/>
  <c r="D95" i="1"/>
  <c r="E93" i="1"/>
  <c r="C93" i="1"/>
  <c r="F90" i="1"/>
  <c r="E90" i="1"/>
  <c r="D90" i="1"/>
  <c r="C90" i="1"/>
  <c r="F81" i="1"/>
  <c r="F95" i="1" s="1"/>
  <c r="E81" i="1"/>
  <c r="E95" i="1" s="1"/>
  <c r="D81" i="1"/>
  <c r="C81" i="1"/>
  <c r="C95" i="1" s="1"/>
  <c r="F63" i="1"/>
  <c r="F79" i="1" s="1"/>
  <c r="E63" i="1"/>
  <c r="E79" i="1" s="1"/>
  <c r="D63" i="1"/>
  <c r="D79" i="1" s="1"/>
  <c r="C63" i="1"/>
  <c r="C79" i="1" s="1"/>
  <c r="F55" i="1"/>
  <c r="F61" i="1" s="1"/>
  <c r="E55" i="1"/>
  <c r="E61" i="1" s="1"/>
  <c r="D55" i="1"/>
  <c r="D61" i="1" s="1"/>
  <c r="C55" i="1"/>
  <c r="C61" i="1" s="1"/>
  <c r="F37" i="1"/>
  <c r="F53" i="1" s="1"/>
  <c r="E37" i="1"/>
  <c r="E53" i="1" s="1"/>
  <c r="D37" i="1"/>
  <c r="D53" i="1" s="1"/>
  <c r="C37" i="1"/>
  <c r="C53" i="1" s="1"/>
  <c r="F32" i="1"/>
  <c r="E32" i="1"/>
  <c r="D32" i="1"/>
  <c r="C32" i="1"/>
  <c r="F29" i="1"/>
  <c r="E29" i="1"/>
  <c r="D29" i="1"/>
  <c r="C29" i="1"/>
  <c r="F26" i="1"/>
  <c r="E26" i="1"/>
  <c r="D26" i="1"/>
  <c r="C26" i="1"/>
  <c r="F23" i="1"/>
  <c r="E23" i="1"/>
  <c r="D23" i="1"/>
  <c r="C23" i="1"/>
  <c r="F19" i="1"/>
  <c r="F35" i="1" s="1"/>
  <c r="E19" i="1"/>
  <c r="E35" i="1" s="1"/>
  <c r="D19" i="1"/>
  <c r="D35" i="1" s="1"/>
  <c r="C19" i="1"/>
  <c r="C35" i="1" s="1"/>
  <c r="F11" i="1"/>
  <c r="E11" i="1"/>
  <c r="D11" i="1"/>
  <c r="C11" i="1"/>
  <c r="F8" i="1"/>
  <c r="E8" i="1"/>
  <c r="D8" i="1"/>
  <c r="C8" i="1"/>
  <c r="E292" i="1" l="1"/>
  <c r="E318" i="1"/>
  <c r="C601" i="1"/>
  <c r="C17" i="1"/>
  <c r="C161" i="1" s="1"/>
  <c r="F247" i="1"/>
  <c r="F387" i="1"/>
  <c r="D17" i="1"/>
  <c r="D161" i="1" s="1"/>
  <c r="C247" i="1"/>
  <c r="C248" i="1" s="1"/>
  <c r="C292" i="1"/>
  <c r="C318" i="1"/>
  <c r="C387" i="1"/>
  <c r="C461" i="1"/>
  <c r="C522" i="1"/>
  <c r="E601" i="1"/>
  <c r="E648" i="1"/>
  <c r="E666" i="1"/>
  <c r="F17" i="1"/>
  <c r="E247" i="1"/>
  <c r="E387" i="1"/>
  <c r="E388" i="1" s="1"/>
  <c r="E461" i="1"/>
  <c r="E522" i="1"/>
  <c r="C648" i="1"/>
  <c r="C666" i="1"/>
  <c r="F292" i="1"/>
  <c r="F318" i="1"/>
  <c r="F461" i="1"/>
  <c r="F522" i="1"/>
  <c r="F523" i="1" s="1"/>
  <c r="D601" i="1"/>
  <c r="D648" i="1"/>
  <c r="E17" i="1"/>
  <c r="D247" i="1"/>
  <c r="D292" i="1"/>
  <c r="D318" i="1"/>
  <c r="D387" i="1"/>
  <c r="D461" i="1"/>
  <c r="D522" i="1"/>
  <c r="D523" i="1" s="1"/>
  <c r="D667" i="1" s="1"/>
  <c r="D551" i="1"/>
  <c r="F601" i="1"/>
  <c r="F648" i="1"/>
  <c r="F666" i="1"/>
  <c r="F161" i="1"/>
  <c r="F248" i="1"/>
  <c r="F388" i="1"/>
  <c r="F667" i="1" s="1"/>
  <c r="C388" i="1"/>
  <c r="C523" i="1"/>
  <c r="F552" i="1"/>
  <c r="E161" i="1"/>
  <c r="E248" i="1"/>
  <c r="E523" i="1"/>
  <c r="E552" i="1"/>
  <c r="D248" i="1"/>
  <c r="D388" i="1"/>
  <c r="C552" i="1"/>
  <c r="E551" i="1"/>
  <c r="C551" i="1"/>
  <c r="F551" i="1"/>
  <c r="C667" i="1" l="1"/>
  <c r="E667" i="1"/>
</calcChain>
</file>

<file path=xl/sharedStrings.xml><?xml version="1.0" encoding="utf-8"?>
<sst xmlns="http://schemas.openxmlformats.org/spreadsheetml/2006/main" count="793" uniqueCount="554">
  <si>
    <t>Nr</t>
  </si>
  <si>
    <t>Endringer i drift</t>
  </si>
  <si>
    <t>Felles inntekter og utgifter</t>
  </si>
  <si>
    <t>Frie inntekter</t>
  </si>
  <si>
    <t>Inntekts- og formuesskatt</t>
  </si>
  <si>
    <t>Inngående budsjett</t>
  </si>
  <si>
    <t>Rammetilskudd</t>
  </si>
  <si>
    <t>Reformstøtte kommunesammenslåing</t>
  </si>
  <si>
    <t>Frie inntekter Totalt</t>
  </si>
  <si>
    <t>Sentrale inntekter</t>
  </si>
  <si>
    <t>Eiendomsskatt</t>
  </si>
  <si>
    <t>Frikraft</t>
  </si>
  <si>
    <t>Lyse AS, disponering av frikraft</t>
  </si>
  <si>
    <t>Integreringstilskudd</t>
  </si>
  <si>
    <t>Integreringstilskudd, tilskudd til flyktninger og enslige mindreårige</t>
  </si>
  <si>
    <t>Komp.ordn. Husbanken</t>
  </si>
  <si>
    <t>Kompensasjonsordninger fra Husbanken</t>
  </si>
  <si>
    <t>Tildeling fra statlig havbruksfond</t>
  </si>
  <si>
    <t>Sentrale inntekter Totalt</t>
  </si>
  <si>
    <t>Bruk og avsetning til frie fond</t>
  </si>
  <si>
    <t>Bruk av disposisjonsfond, teknisk regelendring fra investering til drift og overføring til investering</t>
  </si>
  <si>
    <t>Bruk av disposisjonsfond, FoU-midler til ROP</t>
  </si>
  <si>
    <t>Bruk og avsetning til frie fond Totalt</t>
  </si>
  <si>
    <t>Overføring til investeringsbudsjettet</t>
  </si>
  <si>
    <t>Bruk av disposisjonsfond, teknisk regelendr. fra investering til drift og overføring til investering</t>
  </si>
  <si>
    <t>Overføring til investeringsbudsjettet Totalt</t>
  </si>
  <si>
    <t>Finans</t>
  </si>
  <si>
    <t>Lyse AS, utbytte</t>
  </si>
  <si>
    <t>Renovasjonen IKS, utbytte</t>
  </si>
  <si>
    <t>Lyse AS, renteinntekter - ansvarlig lån</t>
  </si>
  <si>
    <t>Renteinntekter, konserninterne lån</t>
  </si>
  <si>
    <t>Renteinntekter bank og finansforvaltning</t>
  </si>
  <si>
    <t>Rentekostnader gjeldslån, renteswap og startlån</t>
  </si>
  <si>
    <t>Avdragsutgifter (investeringslån)</t>
  </si>
  <si>
    <t>ODEON Kino Stavanger/Sandnes AS, utbytte</t>
  </si>
  <si>
    <t>Finanskostnader VAR</t>
  </si>
  <si>
    <t>Finans Totalt</t>
  </si>
  <si>
    <t>Demokrati</t>
  </si>
  <si>
    <t>Folkevalgte</t>
  </si>
  <si>
    <t>Folkevalgtopplæring</t>
  </si>
  <si>
    <t>Formannskapets reservekonto</t>
  </si>
  <si>
    <t>Valg</t>
  </si>
  <si>
    <t>Demokrati Totalt</t>
  </si>
  <si>
    <t>Kontroll og revisjon</t>
  </si>
  <si>
    <t>Kontroll og revisjon Totalt</t>
  </si>
  <si>
    <t>Tilskudd kirker og livssynssamfunn</t>
  </si>
  <si>
    <t>Kirkelig fellesråd</t>
  </si>
  <si>
    <t>Tilskudd andre livssynssamfunn</t>
  </si>
  <si>
    <t>Tilskudd kirker og livssynssamfunn Totalt</t>
  </si>
  <si>
    <t>Lønn og pensjon sentralt</t>
  </si>
  <si>
    <t>Lønnsreserve</t>
  </si>
  <si>
    <t>Pensjon sentralt, nettoeffekt økt premieavvik</t>
  </si>
  <si>
    <t>Lønn og pensjon sentralt Totalt</t>
  </si>
  <si>
    <t>Regionale prosjekter</t>
  </si>
  <si>
    <t>Tilskudd regionale prosjekter</t>
  </si>
  <si>
    <t>Rogaland brann og redning IKS</t>
  </si>
  <si>
    <t>Regionale prosjekter Totalt</t>
  </si>
  <si>
    <t>Sentrale utgifter</t>
  </si>
  <si>
    <t>Fellesutgifter</t>
  </si>
  <si>
    <t>Eksterne husleiekontrakter</t>
  </si>
  <si>
    <t>Administrative områder, reduksjon og gevinstrealisering</t>
  </si>
  <si>
    <t>Bygdebøkene</t>
  </si>
  <si>
    <t>Hovedtillitsvalgte</t>
  </si>
  <si>
    <t>Nye Stavanger programstab</t>
  </si>
  <si>
    <t>Kompetansetiltak nye Stavanger, arrangement for ansatte, finansiert med fond</t>
  </si>
  <si>
    <t>Sentrale utgifter Totalt</t>
  </si>
  <si>
    <t>Kommuneadministrasjon</t>
  </si>
  <si>
    <t>Kommuneadvokat</t>
  </si>
  <si>
    <t>Prosjektkontor</t>
  </si>
  <si>
    <t>Vekstfondet</t>
  </si>
  <si>
    <t>Kommuneadministrasjon Totalt</t>
  </si>
  <si>
    <t>Felles inntekter og utgifter Totalt</t>
  </si>
  <si>
    <t>Oppvekst og utdanning</t>
  </si>
  <si>
    <t>Barn, unge og familie</t>
  </si>
  <si>
    <t>Barneverntjenesten</t>
  </si>
  <si>
    <t>Bosetting av flyktninger, nedtrapping</t>
  </si>
  <si>
    <t>Embo</t>
  </si>
  <si>
    <t>Helsestasjon og skolehelsetjenesten</t>
  </si>
  <si>
    <t>Ungdom og fritid</t>
  </si>
  <si>
    <t>Barn, unge og familie Totalt</t>
  </si>
  <si>
    <t>Barnehage</t>
  </si>
  <si>
    <t>Ressurssenter for styrket barnehagetilbud</t>
  </si>
  <si>
    <t>Barnehage Totalt</t>
  </si>
  <si>
    <t>Oppvekst og utdanning sentralt</t>
  </si>
  <si>
    <t>Stab oppvekst og utdanning</t>
  </si>
  <si>
    <t>Oppvekst og utdanning sentralt Totalt</t>
  </si>
  <si>
    <t>Skole</t>
  </si>
  <si>
    <t>Grunnskole</t>
  </si>
  <si>
    <t>Johannes læringssenter</t>
  </si>
  <si>
    <t>Pedagogisk-psykologisk tjeneste</t>
  </si>
  <si>
    <t>Stavanger kulturskole</t>
  </si>
  <si>
    <t>Skole Totalt</t>
  </si>
  <si>
    <t>Oppvekst og utdanning Totalt</t>
  </si>
  <si>
    <t>Helse og velferd</t>
  </si>
  <si>
    <t>Helse og omsorg</t>
  </si>
  <si>
    <t>Alders- og sykehjem</t>
  </si>
  <si>
    <t>Nytt bofellesskap eldre ved tidligere St. Petri aldershjem</t>
  </si>
  <si>
    <t>Prøveprosjekt, økt bemanning på sykehjem</t>
  </si>
  <si>
    <t>Prøveprosjekt, redusert sykefravær</t>
  </si>
  <si>
    <t>Inntektsjustert økning i egenbetaling på sykehjem</t>
  </si>
  <si>
    <t>Fysio- og ergoterapitjenesten</t>
  </si>
  <si>
    <t>Fysioterapi, vekst i turnuskandidater våren 2020</t>
  </si>
  <si>
    <t>Fysioterapitjenesten, utsatt innføring av egenandel</t>
  </si>
  <si>
    <t>Helsehuset i Stavanger</t>
  </si>
  <si>
    <t>Hjemmebaserte tjenester</t>
  </si>
  <si>
    <t>Hjemmebaserte tjenester, samlokalisering, flytte- og etableringskostnader</t>
  </si>
  <si>
    <t>Pleie og omsorgssenter Finnøy</t>
  </si>
  <si>
    <t>Pleie og omsorgssenter Rennesøy</t>
  </si>
  <si>
    <t>Tekniske hjemmetjenester</t>
  </si>
  <si>
    <t>Helse og omsorg Totalt</t>
  </si>
  <si>
    <t>Helse og velferd sentralt</t>
  </si>
  <si>
    <t>Sentrale midler levekår</t>
  </si>
  <si>
    <t>Bosetting av flyktninger, redusert aktivitet</t>
  </si>
  <si>
    <t>Bosetting av flyktninger, reduserte tolkeutgifter</t>
  </si>
  <si>
    <t>Gevinstrealisering, investering i velferdsteknologi</t>
  </si>
  <si>
    <t>Sentrale midler levekår, Finansiering av øvelse i Evakuerings- og pårørendesenter (EPS)</t>
  </si>
  <si>
    <t>Bruk av innlemmet tilskudd i frie inntekter, dagtilbud demens</t>
  </si>
  <si>
    <t>Stab helse og velferd</t>
  </si>
  <si>
    <t>Helse og velferd sentralt Totalt</t>
  </si>
  <si>
    <t>Samfunnsmedisin</t>
  </si>
  <si>
    <t>Sentrale midler legetjeneste</t>
  </si>
  <si>
    <t>Lokal for ambulansebåtpersonell, husleieinntekt</t>
  </si>
  <si>
    <t>Stavanger legevakt</t>
  </si>
  <si>
    <t>Overgrepsmottak, omorganisering</t>
  </si>
  <si>
    <t>Samfunnsmedisin Totalt</t>
  </si>
  <si>
    <t>Velferd og sosial</t>
  </si>
  <si>
    <t>Bofellesskap</t>
  </si>
  <si>
    <t>Boligkontoret</t>
  </si>
  <si>
    <t>Dagsenter og avlastning, dagsenter, nye lokaler</t>
  </si>
  <si>
    <t>Krisesenteret i Stavanger</t>
  </si>
  <si>
    <t>NAV</t>
  </si>
  <si>
    <t>NAV flyktningeveiledere, reversering</t>
  </si>
  <si>
    <t>OBS-teamet</t>
  </si>
  <si>
    <t>Rehabiliteringsseksjonen</t>
  </si>
  <si>
    <t>Rehabiliteringsseksjonen, K46, nye lokaler</t>
  </si>
  <si>
    <t>Velferd og sosial Totalt</t>
  </si>
  <si>
    <t>Helse og velferd Totalt</t>
  </si>
  <si>
    <t>Bymiljø og utbygging</t>
  </si>
  <si>
    <t>Stab strategi og målstyring</t>
  </si>
  <si>
    <t>Byggforvaltning</t>
  </si>
  <si>
    <t>Bygg, økte forsikringsutgifter</t>
  </si>
  <si>
    <t>Nye bygg, energiutgifter</t>
  </si>
  <si>
    <t>Nye bygg, vedlikehold- og renholdsutgifter</t>
  </si>
  <si>
    <t>Innkjøp av liten brannlift</t>
  </si>
  <si>
    <t>Idrett</t>
  </si>
  <si>
    <t>Oilers investa AS, indeksregulering</t>
  </si>
  <si>
    <t>Drift skatehall Hillevåg</t>
  </si>
  <si>
    <t>Juridisk</t>
  </si>
  <si>
    <t>Miljø og renovasjon</t>
  </si>
  <si>
    <t>Miljø</t>
  </si>
  <si>
    <t>Ullandhaug økologiske gård, tilskudd</t>
  </si>
  <si>
    <t>Renovasjon</t>
  </si>
  <si>
    <t>IVAR, økt leveringsgebyr og mengde</t>
  </si>
  <si>
    <t>Bruk/avsetning til selvkostfond</t>
  </si>
  <si>
    <t>Renovasjon, kalkulatoriske renter og avskrivninger</t>
  </si>
  <si>
    <t>Miljø og renovasjon Totalt</t>
  </si>
  <si>
    <t>Park og vei</t>
  </si>
  <si>
    <t>Framkommelighet</t>
  </si>
  <si>
    <t>Lyse, drifts- og vedlikeholdsavtale</t>
  </si>
  <si>
    <t>Nye anlegg</t>
  </si>
  <si>
    <t>Plasser, vei og torg</t>
  </si>
  <si>
    <t>Trafikksikkerhet og miljø</t>
  </si>
  <si>
    <t>Vertskommune under festival,  økt bidrag</t>
  </si>
  <si>
    <t>Park, friområder og aktivitetsanlegg, vedlikehold</t>
  </si>
  <si>
    <t>Trafikksikringstiltak (TS-tiltak)</t>
  </si>
  <si>
    <t>Grønn plan</t>
  </si>
  <si>
    <t>Plan og anlegg</t>
  </si>
  <si>
    <t>Byggeprosjekter</t>
  </si>
  <si>
    <t>Vann og avløp</t>
  </si>
  <si>
    <t>Avløpsverket</t>
  </si>
  <si>
    <t>Avskrivninger</t>
  </si>
  <si>
    <t>Bemanningsøkning iht. hovedplan</t>
  </si>
  <si>
    <t>Driftsutgifter, generell prisstigning</t>
  </si>
  <si>
    <t>Mengdevariabelt ledd, IVAR</t>
  </si>
  <si>
    <t>Renter restkapital</t>
  </si>
  <si>
    <t>Avløp, gebyrinntekter</t>
  </si>
  <si>
    <t>Slam, gebyrinntekter</t>
  </si>
  <si>
    <t>Slam, driftskostnader</t>
  </si>
  <si>
    <t>Vannverket</t>
  </si>
  <si>
    <t>Justering ihht. Hovedplan, bemanningsøkning</t>
  </si>
  <si>
    <t>Vannverket, økte gebyrinntekter</t>
  </si>
  <si>
    <t>Vann og avløp Totalt</t>
  </si>
  <si>
    <t>Bymiljø og utbygging Totalt</t>
  </si>
  <si>
    <t>By- og samfunnsplanlegging</t>
  </si>
  <si>
    <t>Beredskap og samfunnsutvikling</t>
  </si>
  <si>
    <t>Beredskap</t>
  </si>
  <si>
    <t>Beredskap og samfunnsutvikling Totalt</t>
  </si>
  <si>
    <t>By- og samfunnsplanlegging sentralt</t>
  </si>
  <si>
    <t>Stab Samfunnsutvikling</t>
  </si>
  <si>
    <t>By- og samfunnsplanlegging sentralt Totalt</t>
  </si>
  <si>
    <t>Byggesak og byantikvar</t>
  </si>
  <si>
    <t>Byutvikling</t>
  </si>
  <si>
    <t>Planavdelinger</t>
  </si>
  <si>
    <t>Felles planprogram havnefronten</t>
  </si>
  <si>
    <t>Kart og digitale tjenester</t>
  </si>
  <si>
    <t>Kart og digitale tjenester Totalt</t>
  </si>
  <si>
    <t>By- og samfunnsplanlegging Totalt</t>
  </si>
  <si>
    <t>Innbygger- og samfunnskontakt</t>
  </si>
  <si>
    <t>Innbygger- og samfunnskontakt sentralt</t>
  </si>
  <si>
    <t>Innbyggerdialog</t>
  </si>
  <si>
    <t>Frivilligsentraler - styrking av budsjett</t>
  </si>
  <si>
    <t>Kommunikasjon</t>
  </si>
  <si>
    <t>Kultur</t>
  </si>
  <si>
    <t>Næring</t>
  </si>
  <si>
    <t>Politisk sekretariat</t>
  </si>
  <si>
    <t>Smartby</t>
  </si>
  <si>
    <t>Innbygger- og samfunnskontakt Totalt</t>
  </si>
  <si>
    <t>Innovasjon og støttetjenester</t>
  </si>
  <si>
    <t>Innovasjon og digitalisering</t>
  </si>
  <si>
    <t>Innovasjon og digitalisering, økt satsing</t>
  </si>
  <si>
    <t>Innovasjon og støttetjenester sentralt</t>
  </si>
  <si>
    <t>Green Mountain, leieinntekter</t>
  </si>
  <si>
    <t>IT</t>
  </si>
  <si>
    <t>Bruk av datasjø</t>
  </si>
  <si>
    <t>Kemner</t>
  </si>
  <si>
    <t>Statliggjøring av kemner</t>
  </si>
  <si>
    <t>Regnskap og lønn</t>
  </si>
  <si>
    <t>Forskjellige digitaliseringsprosjekter, økonomi</t>
  </si>
  <si>
    <t>Stab innovasjon og støttetjenester</t>
  </si>
  <si>
    <t>Stavanger byarkiv</t>
  </si>
  <si>
    <t>Innovasjon og støttetjenester Totalt</t>
  </si>
  <si>
    <t>Økonomi og organisasjon</t>
  </si>
  <si>
    <t>Anskaffelser</t>
  </si>
  <si>
    <t>Internkontroll og kvalitet</t>
  </si>
  <si>
    <t>Organisasjon og forhandling</t>
  </si>
  <si>
    <t>Økonomi og eierskap</t>
  </si>
  <si>
    <t>Økonomi og organisasjon Totalt</t>
  </si>
  <si>
    <t>Budsjettbalanse</t>
  </si>
  <si>
    <t>Inntekts- og formuesskatt, endret prognose</t>
  </si>
  <si>
    <t>Skjønnsmidler, språkskjønn utgår</t>
  </si>
  <si>
    <t>Rammetilskudd, endret anslag</t>
  </si>
  <si>
    <t>Inntektsutjevning, endret prognose</t>
  </si>
  <si>
    <t>Eiendomsskatt - tiltak opprettholde inntektsnivå</t>
  </si>
  <si>
    <t>Eiendomsskatt, prisjustert inntektsnivå, kommunal taksering</t>
  </si>
  <si>
    <t>Havbruksmidler, overføring iht. grensejusteringsavtale</t>
  </si>
  <si>
    <t>Bruk av disposisjonsfond, finansiering lovendring eiendomsskatt, utgår 2021</t>
  </si>
  <si>
    <t>Bruk av disposisjonsfond, flyktning, utgår 2021</t>
  </si>
  <si>
    <t>Bruk av disposisjonsfond, kompetansetiltak nye Stavanger, arrangement for ansatte, utgår 2021</t>
  </si>
  <si>
    <t>Bruk av disposisjonsfond, digitaliseringsfond, til analysekapasitet, utgår 2021</t>
  </si>
  <si>
    <t>Bruk av disposisjonsfond, digitalisering, trådløst nett sykehjem og bofellesskap</t>
  </si>
  <si>
    <t>Bruk av disposisjonsfond, digitalisering, DigiBarnevern</t>
  </si>
  <si>
    <t>Bruk av disposisjonsfond, koronakostnader 2021</t>
  </si>
  <si>
    <t>Avsetning til disposisjonsfond, Nye Stavanger, utgår 2021</t>
  </si>
  <si>
    <t>Bruk av disposisjonsfond, klima og miljø, vedtak HØP2020</t>
  </si>
  <si>
    <t>Avsetning til disposisjonsfond, klima- og miljøfond, justerte inntekter piggdekk og pant vedovn</t>
  </si>
  <si>
    <t>Avsetning til disposisjonsfond, statlig tildelte havbruksmidler</t>
  </si>
  <si>
    <t xml:space="preserve">Bruk av disposisjonsfond, generell finansiering, utgår 2021 </t>
  </si>
  <si>
    <t>Overføring fra drift til investering</t>
  </si>
  <si>
    <t>Overføring fra drift til investering, bruk av digitaliseringsfond til trådløst nett sykehjem og bofellesskap</t>
  </si>
  <si>
    <t>Overføring fra drift til investering, vekstfond kjøp aksjer</t>
  </si>
  <si>
    <t>Stavanger Parkeringsselskap KF, overføring til kommunekassen</t>
  </si>
  <si>
    <t>Stavanger boligbygg KF, overføringer mellom kommunekassen og foretaket</t>
  </si>
  <si>
    <t>Stavanger utvikling KF, overføring til kommunekassen</t>
  </si>
  <si>
    <t>Stavangerregionen Havn IKS, utbytte</t>
  </si>
  <si>
    <t>Forus Næringspark AS, utbytte</t>
  </si>
  <si>
    <t>Folkevalgte, nettbrett</t>
  </si>
  <si>
    <t>Kommunestyret og kommunalutvalg, studietur</t>
  </si>
  <si>
    <t>Houston-Galveston festivalen</t>
  </si>
  <si>
    <t>Besparelser ved arbeidsutvalgene</t>
  </si>
  <si>
    <t>Økning i godtgjørelse til folkevalgte</t>
  </si>
  <si>
    <t>Omstillingskrav folkevalgte</t>
  </si>
  <si>
    <t>Støtte til Hammar Serien</t>
  </si>
  <si>
    <t>Revisjon</t>
  </si>
  <si>
    <t>Muslimsk Fellesråd Rogaland</t>
  </si>
  <si>
    <t>Kirkelig fellesråd, omstillingstiltak</t>
  </si>
  <si>
    <t>Tilskudd livs- og trossamfunn</t>
  </si>
  <si>
    <t>Lønnsoppgjør 2020, helårseffekt</t>
  </si>
  <si>
    <t>Lønnsoppgjøret 2021</t>
  </si>
  <si>
    <t>Sentral pensjon</t>
  </si>
  <si>
    <t>Økt feiegebyr</t>
  </si>
  <si>
    <t>Stavanger konserthus IKS, kapital- og driftstilskudd</t>
  </si>
  <si>
    <t>Folkehallene, kapital- og driftstilskudd</t>
  </si>
  <si>
    <t>Greater Stavanger AS avvikles i nåværende form til nytt regionalt samarbeid</t>
  </si>
  <si>
    <t>Administrasjonsbygg, redusert husleie</t>
  </si>
  <si>
    <t>Tilbakeføring av kommunale foretak (KF), besparelser </t>
  </si>
  <si>
    <t>Reduksjon i ekstern konsulentbruk</t>
  </si>
  <si>
    <t>Lederutvikling</t>
  </si>
  <si>
    <t>Kommunedirektør</t>
  </si>
  <si>
    <t>Klimaavgift for cruisetrafikken</t>
  </si>
  <si>
    <t>Trainee-stillinger</t>
  </si>
  <si>
    <t>Kommunedirektør, styrking av budsjettrammen</t>
  </si>
  <si>
    <t>Planlagte tilskudd fra vekstfondet i perioden</t>
  </si>
  <si>
    <t>Planlagt bruk av vekstfond</t>
  </si>
  <si>
    <t>Barnevern, nedtrapping tildelte bosettingsmidler</t>
  </si>
  <si>
    <t>Barnevern, stillinger</t>
  </si>
  <si>
    <t>Barnevern, reduserte kostnader knyttet til kjøp av tjenester</t>
  </si>
  <si>
    <t>Barnevern, utvikling og innføring av DigiBarnevern</t>
  </si>
  <si>
    <t>Barnevern, redusert bruk av institusjonsplasseringer</t>
  </si>
  <si>
    <t>Barnevern, nedjustering av ettervern</t>
  </si>
  <si>
    <t>Barnevern, rett til ettervern utvides fra 23 til 25 år</t>
  </si>
  <si>
    <t>Embo, nedleggelse av Basen</t>
  </si>
  <si>
    <t>Embo, nedtrapping av antall endlige mindreårige flyktninger</t>
  </si>
  <si>
    <t>Helsestasjon og skolehelsetjenesten, reduksjon</t>
  </si>
  <si>
    <t>Helsestasjon og skolehelsetjenesten, barn og unge psykisk helse</t>
  </si>
  <si>
    <t>Ungdom og fritid, ungdomsundersøkelsen i 2022</t>
  </si>
  <si>
    <t>Ungdom og fritid, ledelse og administrasjon fritid</t>
  </si>
  <si>
    <t>Barnehage, spesielt tilrettelagte avdelinger (STA) - tilpasninger i organisering</t>
  </si>
  <si>
    <t>Barnehage, rammekutt 0,75 % fra 2021</t>
  </si>
  <si>
    <t>Barnehage, rammekutt 0,75 % fra 2021 - innføres ikke</t>
  </si>
  <si>
    <t>Barnehage, kommunalt bemanningssenter</t>
  </si>
  <si>
    <t>Barnehage, budsjettert reduksjon private bemanningsbyrå</t>
  </si>
  <si>
    <t>Barnehage, gevinster ved ny virksomhetsstruktur</t>
  </si>
  <si>
    <t> Barnehage, økt bemanning i områder med levekårsutfordringer - innføres delvis </t>
  </si>
  <si>
    <t>Barnehage, økte inntekter fra foreldrebetaling</t>
  </si>
  <si>
    <t>Barnehage, antall barn i barnehagen - nedgang</t>
  </si>
  <si>
    <t>Ressurssenter for styrket barnehagetilbud, Organisering og finansiering</t>
  </si>
  <si>
    <t>Ressurssenter for styrket barnehagetilbud, organisering og finansiering-justering</t>
  </si>
  <si>
    <t>Oppvekst og utdanning sentralt, organisering av foreldreveiledning</t>
  </si>
  <si>
    <t>Oppvekst og utdanning sentralt, avvikling internpost skole og barnehage</t>
  </si>
  <si>
    <t>Grunnskole, innføre gratis skolemat, innledningsvis i områder med levekårsutfordringer </t>
  </si>
  <si>
    <t>Grunnskole, innføre gratis skolemat - utgår fra 2023</t>
  </si>
  <si>
    <t>Grunnskole, si opp avtale om finansiering av Newton-rommet på Oljemuseet</t>
  </si>
  <si>
    <t>Grunnskole, redusert bosetting av flyktninger - nedtrapping av midler til språkopplæring</t>
  </si>
  <si>
    <t>Grunnskole, ny rektorskole fra høsten 2020</t>
  </si>
  <si>
    <t>Grunnskole, ny rektorskole fra 2020 - prisøkning</t>
  </si>
  <si>
    <t>Grunnskole, universitetsskolesatsing - pilotprosjekt</t>
  </si>
  <si>
    <t>Grunnskole, foreldrebetaling skolefritidsordning - prisjustering</t>
  </si>
  <si>
    <t>Grunnskole, gratis SFO innføres, 1. klasse</t>
  </si>
  <si>
    <t>Grunnskole, søskenmoderasjon mellom barnehage og SFO</t>
  </si>
  <si>
    <t>Grunnskole, elevtallsendring</t>
  </si>
  <si>
    <t>Grunnskole, leirskole til alle elever på ungdomsskolen</t>
  </si>
  <si>
    <t>Grunnskole, anskaffe nytt barnehage- og skoleadministrativt system</t>
  </si>
  <si>
    <t>Grunnskole, omstilling Lenden</t>
  </si>
  <si>
    <t>Grunnskole, reduksjon i reise- og kursvirksomhet</t>
  </si>
  <si>
    <t>Grunnskole, redusert tilskuddssats i særskilt tilrettelagte opplæringstilbud</t>
  </si>
  <si>
    <t>Grunnskole, ny nasjonal ordning med inntektsgradert foreldrebetaling i SFO</t>
  </si>
  <si>
    <t>Grunnskole, avvikle lokal ordning med lavinntektsmoderasjon i SFO</t>
  </si>
  <si>
    <t>Grunnskole, skifte ut chromebooks</t>
  </si>
  <si>
    <t>Grunnskole, styrking av skolerammen</t>
  </si>
  <si>
    <t>Oppvekst og utdanning, økte utgifter i forbindelse med Covid-19</t>
  </si>
  <si>
    <t>Johannes læringssenter; Bosetting av flyktninger, nedtrapping</t>
  </si>
  <si>
    <t>Johannes læringssenter, nedgang i grunnskole for voksne</t>
  </si>
  <si>
    <t>Johannes læringssenter, avvikle basen for flerspråklige assistenter</t>
  </si>
  <si>
    <t>Johannes læringssenter, systemrettet arbeid i innføringsbarnehagen</t>
  </si>
  <si>
    <t>Johannes læringssenter, innføringsskolen - neddimensjonering</t>
  </si>
  <si>
    <t>PPT, bosetting av flyktninger, nedtrapping</t>
  </si>
  <si>
    <t>PPT, nedjustere all tildeling av bosettingsmidler</t>
  </si>
  <si>
    <t>PPT, reduksjon</t>
  </si>
  <si>
    <t>Økt egenbetaling knyttet til Ramsvighagen senter for demens</t>
  </si>
  <si>
    <t>Redusert egenbetaling knyttet til Ramsvighagen senter for demens</t>
  </si>
  <si>
    <t>Spania-plassene, avvikling</t>
  </si>
  <si>
    <t>Boganes sykehjem fra konkurranseutsatt til kommunal drift</t>
  </si>
  <si>
    <t>Oppsigelse driftsavtale Frue aldershjem</t>
  </si>
  <si>
    <t>Redusert dekningsgrad sykehjem</t>
  </si>
  <si>
    <t>6 dobbeltrom gjøres om til 6 enkeltrom</t>
  </si>
  <si>
    <t>Fysio- ergoterapitjenesten, reduksjon </t>
  </si>
  <si>
    <t>Fysio- og ergoterapitjenesten, omstilling</t>
  </si>
  <si>
    <t>Helsehuset i Stavanger - omstilling</t>
  </si>
  <si>
    <t>Hjemmebaserte tjenester, innbytte av fossile biler, reduksjon</t>
  </si>
  <si>
    <t>Hjemmebaserte tjenester, Flytting av Verket til Erichstrupsgate</t>
  </si>
  <si>
    <t>Finnøy, omsorgsboliger</t>
  </si>
  <si>
    <t>Sykepleieklinikken, organisatorisk endring</t>
  </si>
  <si>
    <t>Økning kommunal BPA</t>
  </si>
  <si>
    <t>Hjemmebaserte tjenester - omstilling</t>
  </si>
  <si>
    <t>Trygghetsalarm, økt egenandel</t>
  </si>
  <si>
    <t>Tekniske hjemmetjenester - omstilling</t>
  </si>
  <si>
    <t>Hjemmebaserte tjenester, prosjektkoordinator "Friere faglighet, mindre byråkrati"</t>
  </si>
  <si>
    <t>Kommunalt bemanningssenter, helse og omsorg</t>
  </si>
  <si>
    <t>Skipper Worse middagsdistribusjon</t>
  </si>
  <si>
    <t>SiS- Studentsamskipnaden i Stavanger psykisk helsetilbud</t>
  </si>
  <si>
    <t>Rusmisbrukernes Interesseorganisasjon (RIO)</t>
  </si>
  <si>
    <t>Norges Døveforbund ( NDF) - Stavanger</t>
  </si>
  <si>
    <t>Kirkens bymisjon, tillitsperson</t>
  </si>
  <si>
    <t>Budsjettert reduksjon private bemanningsbyrå, helse og omsorg</t>
  </si>
  <si>
    <t> Antall virksomheter i Helse og velferd, omorganisering og reduksjon</t>
  </si>
  <si>
    <t>Brukere med behov for ressurskrevende tjenester</t>
  </si>
  <si>
    <t>Kommunal Bostøtte</t>
  </si>
  <si>
    <t>Utgifter relatert til korona</t>
  </si>
  <si>
    <t>Økte utgifter ressurskrevende brukere</t>
  </si>
  <si>
    <t>Kreftkoordinator, ny stilling</t>
  </si>
  <si>
    <t>Helse og velferd stab, omstilling</t>
  </si>
  <si>
    <t>Legesenter Lervig sykehjem, innfasing av fire kommunale fastlegehjemler</t>
  </si>
  <si>
    <t>Rekrutteringstilskudd til fastleger, kommunal finansiering </t>
  </si>
  <si>
    <t> Privatpraktiserende fastleger, økt basistilskudd </t>
  </si>
  <si>
    <t>Vaksinering av ungdom mot smittsom hjernehinnebetennelse, finansiering</t>
  </si>
  <si>
    <t>Arbeidstreningssenteret</t>
  </si>
  <si>
    <t>Varig tilrettelagt arbeid (VTA), styrking</t>
  </si>
  <si>
    <t>Arbeidstreningssenteret, omstilling</t>
  </si>
  <si>
    <t>Bofellesskap psykisk helse, etablere 7 boliger  </t>
  </si>
  <si>
    <t>Bofellesskap utviklingshemming, etablere 8 boliger</t>
  </si>
  <si>
    <t>Etablererboliger utviklingshemming og personalbase, etablere 6 boliger </t>
  </si>
  <si>
    <t>Brukereid bofellesskap med utviklingshemming og personalbase, etablere 11 boliger</t>
  </si>
  <si>
    <t>Bofellesskap ROP (rus og psykiske lidelser), etablere 4 plasser</t>
  </si>
  <si>
    <t>Bofellesskap utviklingshemming, etablere 6 boliger </t>
  </si>
  <si>
    <t>Bofellesskap med utviklingshemming og personalbase, etablere 7 boliger</t>
  </si>
  <si>
    <t>Bofellesskap psykisk helse, midlertidig stenging av en avdeling </t>
  </si>
  <si>
    <t>Bofellesskap for unge personer med autisme, etablere 8 boliger</t>
  </si>
  <si>
    <t>Bofellesskap for unge fysisk funksjonshemmede, etablere 8 boliger</t>
  </si>
  <si>
    <t>Bofelleskap på Rennesøy, drift av en leilighet</t>
  </si>
  <si>
    <t>Bofellesskap, omstilling</t>
  </si>
  <si>
    <t>Boligkontoret, omstilling</t>
  </si>
  <si>
    <t>Dagsenter og avlastning</t>
  </si>
  <si>
    <t>Seksjon avlastning, styrking</t>
  </si>
  <si>
    <t>Seksjon avlastning, samles i ett bygg</t>
  </si>
  <si>
    <t>Dagsenter og avlastning, omstilling</t>
  </si>
  <si>
    <t>Avlastning, barn og unge</t>
  </si>
  <si>
    <t>Flyktningtjenesten</t>
  </si>
  <si>
    <t>Flyktningtjenesten, omstilling</t>
  </si>
  <si>
    <t>Helse og velferdskontor</t>
  </si>
  <si>
    <t>Helse og velferdskontor, økt rammen for kjøp av avlastning- og heldøgnstjenester</t>
  </si>
  <si>
    <t>Helse og velferdskontor, økning i privat BPA</t>
  </si>
  <si>
    <t>Helse og velferdskontor, omstilling</t>
  </si>
  <si>
    <t>Habilitering og avlastning til barn og unge med nedsatt funksjonsevne</t>
  </si>
  <si>
    <t>Bosetting av  flyktninger - nedtrapping av sosialhjelpsutgiftene</t>
  </si>
  <si>
    <t>Økonomisk sosialhjelp, økte kostnader</t>
  </si>
  <si>
    <t xml:space="preserve">Kvalifiseringsprogram (KVP), økte kostnader til kvalifiseringsstønad </t>
  </si>
  <si>
    <t>NAV, omstilling</t>
  </si>
  <si>
    <t>Økt barnetrygd, økte kostnader sosialhjelp</t>
  </si>
  <si>
    <t>OBS team omstilling</t>
  </si>
  <si>
    <t>Rehabiliteringsseksjonen, omstilling</t>
  </si>
  <si>
    <t>Redusert lønnsbudsjett</t>
  </si>
  <si>
    <t>Midler til gjennomføring av tiltakeføring av KF</t>
  </si>
  <si>
    <t>Overtagelse av bygg, Blidensol, Tennishallen, Tasta skatepark, FDV-kostnader</t>
  </si>
  <si>
    <t>Austre Åmøy barnehage, drift avvikles for å styrke Vestre Åmøy</t>
  </si>
  <si>
    <t>Fjøløy, kommunal egenandel befalsmesse</t>
  </si>
  <si>
    <t>Forvalningsutgifter bygg, reduksjon</t>
  </si>
  <si>
    <t>Husleiekompensjasjon, Tou scene</t>
  </si>
  <si>
    <t>Byggeprosjekter - innsparingstiltak</t>
  </si>
  <si>
    <t>ONS, leieinntekter i 2022 og 2024</t>
  </si>
  <si>
    <t>OTD, bortfall av leieinntekter i 2022 og 2024</t>
  </si>
  <si>
    <t>Drifte skatehall Hillevåg, reduksjon</t>
  </si>
  <si>
    <t>HAMMER series, avtale videreføres ikke etter 2020</t>
  </si>
  <si>
    <t>Stiftelsen Stavanger Ishall, justering av leieavtale</t>
  </si>
  <si>
    <t>Madlamark idrettshall, drift og samdrift med Stavanger Turnhall.</t>
  </si>
  <si>
    <t>Madlamark idrettshall, reduksjon </t>
  </si>
  <si>
    <t> Lervig idrettshall, drift </t>
  </si>
  <si>
    <t>Lervig idrettshall, reduksjon</t>
  </si>
  <si>
    <t>Hinna garderobebygg, drift </t>
  </si>
  <si>
    <t>Hinna garderobebygg, reduksjon</t>
  </si>
  <si>
    <t>Ny dobbel idrettshall Kvernevik, drift  </t>
  </si>
  <si>
    <t>Dobbel idrettshall Kvernevik, reduksjon</t>
  </si>
  <si>
    <t>Vaulen idrettshall, drift </t>
  </si>
  <si>
    <t> Vaulen idrettshall, reduksjon</t>
  </si>
  <si>
    <t> Driftstilskudd til idrettslag, reduksjon</t>
  </si>
  <si>
    <t>Integreringstilskudd, reduksjon </t>
  </si>
  <si>
    <t>Tilskudd til idrettsrådet, reduksjon </t>
  </si>
  <si>
    <t>Innendørsanlegg, økte inntekter </t>
  </si>
  <si>
    <t>Salg av kafevarer og rekvisita</t>
  </si>
  <si>
    <t>Kommunale avgifter, reduksjon </t>
  </si>
  <si>
    <t>Drift av idrettsanlegg, reduksjon </t>
  </si>
  <si>
    <t>Tilskudd Stiftelsen Stavanger ishall</t>
  </si>
  <si>
    <t>Tilskudd Lysefjorden utvikling AS</t>
  </si>
  <si>
    <t>Ullandhaug økologiske gård, viser til svar på spørsmål, endring av prosjekt</t>
  </si>
  <si>
    <t>Medlemskap lyntogforum (klima og miljøfond)</t>
  </si>
  <si>
    <t>Drift målestasjon Vågen</t>
  </si>
  <si>
    <t>Diverse innkjøp Miljø</t>
  </si>
  <si>
    <t>Miljø, piggdekkavgift, økt inntektsnivå</t>
  </si>
  <si>
    <t>Miljø, pant gamle vedovner, redusert nivå</t>
  </si>
  <si>
    <t>Kjøp av varer og tjenester, generell prisstigning</t>
  </si>
  <si>
    <t>Renovasjon, økte gebyrinntekter</t>
  </si>
  <si>
    <t>Renovasjonen IKS</t>
  </si>
  <si>
    <t>Avsetting til bunde disposisjonsfond for å dekke akkumulert underskudd </t>
  </si>
  <si>
    <t>Reduksjon i tilskudd til miljøtiltak</t>
  </si>
  <si>
    <t>Attende, Arboreet og friluftsområdene, økt tilskudd i tråd med avtaler</t>
  </si>
  <si>
    <t>Skaterampe Judaberg, tilskudd utgår</t>
  </si>
  <si>
    <t>Investere i offentlige drikkeplasser/fontener og lekepark (klima og miljøfond)</t>
  </si>
  <si>
    <t>Permanente grillsteder ved parkarealer for å redusere engangsgrill (klima- og miljøfond)</t>
  </si>
  <si>
    <t>Lyse, økt nettleie</t>
  </si>
  <si>
    <t>Asfaltering</t>
  </si>
  <si>
    <t>Tilskudd giftfri vegetasjon - NIS</t>
  </si>
  <si>
    <t>Skjøtsel av spesielle landskapsområder</t>
  </si>
  <si>
    <t>Rehabilitering av lekeplasser</t>
  </si>
  <si>
    <t>Slamsuging</t>
  </si>
  <si>
    <t>Ressursforvaltning - personell</t>
  </si>
  <si>
    <t>Sommerplanter</t>
  </si>
  <si>
    <t>Flytte lager fra Forus</t>
  </si>
  <si>
    <t>Reduksjon søppelspann - kvartallekeplasser</t>
  </si>
  <si>
    <t>Vintervedlikehold/ Feiing av veinett</t>
  </si>
  <si>
    <t>Reduserte strømutgifter  pga bytte til  LED-lys</t>
  </si>
  <si>
    <t>Turveisnipper</t>
  </si>
  <si>
    <t>Fastledd,IVAR</t>
  </si>
  <si>
    <t>Leasing av transportmidler</t>
  </si>
  <si>
    <t>Korreksjon av inntektsnivået ifm. kommunesammenslåing </t>
  </si>
  <si>
    <t>Driftsfinansiert ledningsfornyelse</t>
  </si>
  <si>
    <t>Overtakelse av stikkledninger på Rennesøy og Finnøy</t>
  </si>
  <si>
    <t>Teknisk korrigering i forbindelse med kommunesammenslåing</t>
  </si>
  <si>
    <t>Korreksjon av inntekter knyttet til Finnøy</t>
  </si>
  <si>
    <t>Utsatt drift og vedlikehold av nye anlegg, IVAR</t>
  </si>
  <si>
    <t>Samordning av lokale rus- og kriminalitetsforebyggende tiltak (SLT), ny stilling</t>
  </si>
  <si>
    <t>Skybruddplan Beredskap, reduksjon </t>
  </si>
  <si>
    <t>By- og samfunnsplanlegging, reduksjon i kurs og reiser     </t>
  </si>
  <si>
    <t>Dobbeltspor Jærbanen, planleggingsbidrag     </t>
  </si>
  <si>
    <t>Digitalisering byggesaksarkiv, reduksjon </t>
  </si>
  <si>
    <t>Kommunesammenslåing, realisering av gevinst</t>
  </si>
  <si>
    <t>Kommunikasjonstiltak kulturminnevern, reduksjon  </t>
  </si>
  <si>
    <t>Byutvikling totalt</t>
  </si>
  <si>
    <t>Tilskuddsordning, helhetlig forvaltning </t>
  </si>
  <si>
    <t>Digital innbyggerdialog, systemkostnad og utvikling- reduksjon       </t>
  </si>
  <si>
    <t>Innbyggertorg, reduksjon prosjektutvikling </t>
  </si>
  <si>
    <t>Innbyggerdialog, stillingsreduksjon</t>
  </si>
  <si>
    <t>Reduksjon driftsmidler Innbyggerdialog</t>
  </si>
  <si>
    <t>Øremerket tilskudd til frivillighetssentraler</t>
  </si>
  <si>
    <t> Kurs i klarspråk, reduksjon </t>
  </si>
  <si>
    <t>393 Otto huset</t>
  </si>
  <si>
    <t>Rogaland Teater, Stavanger Symfoniorkester og Stavanger Museum, statlig avtale om driftstilskudd </t>
  </si>
  <si>
    <t>Minnesmerke for krigsseilerne</t>
  </si>
  <si>
    <t>Rikssamlingsjubileum Hafrsfjord 2022</t>
  </si>
  <si>
    <t>Rogaland Teater, Stavanger Symfoniorkester og Stavanger museum, redusert pris- og lønnsvekst </t>
  </si>
  <si>
    <t>Sølvberget KF, reduksjon </t>
  </si>
  <si>
    <t>Tou, økt driftstilskudd   </t>
  </si>
  <si>
    <t> Faste tilskudd til kulturinstitusjoner med driftstilskudd, reduksjon</t>
  </si>
  <si>
    <t>Kulturavdelingen, omstilling  </t>
  </si>
  <si>
    <t>Norsk grafisk museum, nytt driftstilskudd </t>
  </si>
  <si>
    <t>Landbruk og havbrukskontor, driftsmidler  </t>
  </si>
  <si>
    <t>Blågrønn sektor, prosjektmidler mulighetsanalyse   </t>
  </si>
  <si>
    <t>Utvikling av næringsstrategi, prosjektmidler  </t>
  </si>
  <si>
    <t>Prosjektmidler 2020 - mulighetsstudie Følrli og Lysefjorden</t>
  </si>
  <si>
    <t>Kunnskapsbyen Stavanger, prosjektmidler     </t>
  </si>
  <si>
    <t>Regional næringsutvikling - prosjektmidler</t>
  </si>
  <si>
    <t>Fasit Stavanger, Invest in Stavanger  </t>
  </si>
  <si>
    <t>Næringsutvikling - prosjektmidler/støtte til næringsutvikling</t>
  </si>
  <si>
    <t>Regional næringsutvikling   </t>
  </si>
  <si>
    <t>Merkevarebygging </t>
  </si>
  <si>
    <t> Næringsavdelingen, grønn næringsutvikling</t>
  </si>
  <si>
    <t>Region Stavanger og kongressfond, styrking</t>
  </si>
  <si>
    <t>Politisk sekretariat, reduksjon i driftsmidler     </t>
  </si>
  <si>
    <t>Politisk sekretariat, reduksjon i lønnsmidler      </t>
  </si>
  <si>
    <t>Designleveranser </t>
  </si>
  <si>
    <t>DigiRogaland</t>
  </si>
  <si>
    <t xml:space="preserve">Innovasjon og digitalisering, nivå økes ikke ytterligere </t>
  </si>
  <si>
    <t>Innovasjon og digitalisering, redusert satsing </t>
  </si>
  <si>
    <t>Interne innovasjons midler, reduksjon </t>
  </si>
  <si>
    <t>Forskning og utvikling, styrking </t>
  </si>
  <si>
    <t>Innovasjon og digitalisering, reduksjon</t>
  </si>
  <si>
    <t>Innsynsbegjæringskoordinator, reduksjon</t>
  </si>
  <si>
    <t> Kantinedrift, avvikle økonomisk støtte</t>
  </si>
  <si>
    <t>Innovasjon og støttetjenester, reduksjon i kurs og reiser</t>
  </si>
  <si>
    <t>Microsoft-produkter, økning i lisenskostnad</t>
  </si>
  <si>
    <t>IT - Overgang fra Skype til Teams telefoni, styrking</t>
  </si>
  <si>
    <t>Microsoft brukerlisenser, optimalisering av lisenser</t>
  </si>
  <si>
    <t>Optimalisere Telefoniløsning, optimalisering av tilganger</t>
  </si>
  <si>
    <t xml:space="preserve">IT, reduksjon </t>
  </si>
  <si>
    <t>Kemner, reduksjon i kurs og reiser</t>
  </si>
  <si>
    <t xml:space="preserve">Kemner, reduksjon </t>
  </si>
  <si>
    <t>Regnskap og lønn, reduksjon i kurs og reiser</t>
  </si>
  <si>
    <t>Regnskap og lønn, reduksjon </t>
  </si>
  <si>
    <t xml:space="preserve">Kurssenteret, gjennomgang av driftsmodell </t>
  </si>
  <si>
    <t>Bedriftshelsetjenesten, gjennomgang av organisering og arbeidsprosesser</t>
  </si>
  <si>
    <t>Innovasjon og støttetjenester stab, reduksjon i kurs og reiser</t>
  </si>
  <si>
    <t>Innovasjon og støttetjenester stab, reduksjon</t>
  </si>
  <si>
    <t xml:space="preserve">Stavanger byarkiv, gjennomgang av organisering og arbeidsprosesser </t>
  </si>
  <si>
    <t>Stavanger byarkiv, reduksjon i kurs og reise </t>
  </si>
  <si>
    <t> Stavanger byarkiv, reduksjon </t>
  </si>
  <si>
    <t>Personvern styrking </t>
  </si>
  <si>
    <t>Organisasjon og forhandling, reduksjon</t>
  </si>
  <si>
    <t>Organisasjon og forhandling, gjennomgang av rutiner </t>
  </si>
  <si>
    <t>E-læring, innføre digitale kurs</t>
  </si>
  <si>
    <t>Gjennomgang av stipendordningen</t>
  </si>
  <si>
    <t>Rekrutteringsaktiviteter, reduksjon</t>
  </si>
  <si>
    <t>Økonomi og organisasjon, reduksjon  </t>
  </si>
  <si>
    <t>Økonomi og eierskap, styrke kapasiteten</t>
  </si>
  <si>
    <t xml:space="preserve">                                -  </t>
  </si>
  <si>
    <t xml:space="preserve">                           -  </t>
  </si>
  <si>
    <t xml:space="preserve">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</si>
</sst>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5" fontId="3" fillId="0" borderId="0" xfId="1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3" fillId="0" borderId="0" xfId="0" applyFont="1" applyProtection="1">
      <protection locked="0"/>
    </xf>
    <xf numFmtId="0" fontId="1" fillId="4" borderId="0" xfId="2" applyFill="1"/>
    <xf numFmtId="0" fontId="6" fillId="0" borderId="0" xfId="0" applyFont="1" applyProtection="1">
      <protection locked="0"/>
    </xf>
    <xf numFmtId="0" fontId="1" fillId="0" borderId="0" xfId="2"/>
    <xf numFmtId="0" fontId="7" fillId="0" borderId="0" xfId="2" applyFont="1"/>
    <xf numFmtId="0" fontId="7" fillId="0" borderId="0" xfId="0" applyFont="1"/>
    <xf numFmtId="0" fontId="1" fillId="0" borderId="0" xfId="0" applyFont="1" applyAlignment="1">
      <alignment vertical="center"/>
    </xf>
    <xf numFmtId="165" fontId="0" fillId="0" borderId="0" xfId="1" applyNumberFormat="1" applyFont="1" applyProtection="1">
      <protection locked="0"/>
    </xf>
    <xf numFmtId="0" fontId="2" fillId="0" borderId="0" xfId="0" applyFont="1" applyProtection="1">
      <protection locked="0"/>
    </xf>
    <xf numFmtId="165" fontId="3" fillId="0" borderId="0" xfId="1" applyNumberFormat="1" applyFont="1" applyProtection="1">
      <protection locked="0"/>
    </xf>
    <xf numFmtId="165" fontId="1" fillId="0" borderId="0" xfId="3" applyNumberFormat="1" applyFont="1"/>
    <xf numFmtId="165" fontId="4" fillId="0" borderId="0" xfId="1" applyNumberFormat="1" applyFont="1" applyProtection="1">
      <protection locked="0"/>
    </xf>
  </cellXfs>
  <cellStyles count="4">
    <cellStyle name="Komma" xfId="1" builtinId="3"/>
    <cellStyle name="Komma 2" xfId="3" xr:uid="{3CAE93DA-0F63-4906-9F0C-8F24BCF61E85}"/>
    <cellStyle name="Normal" xfId="0" builtinId="0"/>
    <cellStyle name="Normal 2" xfId="2" xr:uid="{45C7598F-F0D3-4FD4-A1C0-59ACF47710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667"/>
  <sheetViews>
    <sheetView tabSelected="1" topLeftCell="A648" workbookViewId="0">
      <selection activeCell="B676" sqref="B676"/>
    </sheetView>
  </sheetViews>
  <sheetFormatPr baseColWidth="10" defaultColWidth="8.85546875" defaultRowHeight="15" x14ac:dyDescent="0.25"/>
  <cols>
    <col min="1" max="1" width="8.85546875" style="3"/>
    <col min="2" max="2" width="116.28515625" style="4" bestFit="1" customWidth="1"/>
    <col min="3" max="6" width="11.7109375" style="2" bestFit="1" customWidth="1"/>
    <col min="7" max="16384" width="8.85546875" style="2"/>
  </cols>
  <sheetData>
    <row r="5" spans="1:6" x14ac:dyDescent="0.25">
      <c r="A5" s="16" t="s">
        <v>0</v>
      </c>
      <c r="B5" s="16" t="s">
        <v>1</v>
      </c>
      <c r="C5" s="16">
        <v>2021</v>
      </c>
      <c r="D5" s="16">
        <v>2022</v>
      </c>
      <c r="E5" s="16">
        <v>2023</v>
      </c>
      <c r="F5" s="16">
        <v>2024</v>
      </c>
    </row>
    <row r="6" spans="1:6" x14ac:dyDescent="0.25">
      <c r="A6" s="5"/>
      <c r="B6" s="6" t="s">
        <v>2</v>
      </c>
      <c r="C6" s="15"/>
      <c r="D6" s="15"/>
      <c r="E6" s="15"/>
      <c r="F6" s="15"/>
    </row>
    <row r="7" spans="1:6" x14ac:dyDescent="0.25">
      <c r="A7" s="5"/>
      <c r="B7" s="7" t="s">
        <v>3</v>
      </c>
      <c r="C7" s="15"/>
      <c r="D7" s="15"/>
      <c r="E7" s="15"/>
      <c r="F7" s="15"/>
    </row>
    <row r="8" spans="1:6" ht="15.75" x14ac:dyDescent="0.25">
      <c r="A8" s="5"/>
      <c r="B8" s="5" t="s">
        <v>4</v>
      </c>
      <c r="C8" s="17">
        <f>C9+C10</f>
        <v>-5795000</v>
      </c>
      <c r="D8" s="17">
        <f t="shared" ref="D8:F8" si="0">D9+D10</f>
        <v>-5818000</v>
      </c>
      <c r="E8" s="17">
        <f t="shared" si="0"/>
        <v>-5845000</v>
      </c>
      <c r="F8" s="17">
        <f t="shared" si="0"/>
        <v>-5873000</v>
      </c>
    </row>
    <row r="9" spans="1:6" x14ac:dyDescent="0.25">
      <c r="A9" s="5"/>
      <c r="B9" s="5" t="s">
        <v>5</v>
      </c>
      <c r="C9" s="15">
        <v>-5497500</v>
      </c>
      <c r="D9" s="15">
        <v>-5497500</v>
      </c>
      <c r="E9" s="15">
        <v>-5497500</v>
      </c>
      <c r="F9" s="15">
        <v>-5497500</v>
      </c>
    </row>
    <row r="10" spans="1:6" x14ac:dyDescent="0.25">
      <c r="A10" s="5">
        <v>1</v>
      </c>
      <c r="B10" s="5" t="s">
        <v>228</v>
      </c>
      <c r="C10" s="15">
        <v>-297500</v>
      </c>
      <c r="D10" s="15">
        <v>-320500</v>
      </c>
      <c r="E10" s="15">
        <v>-347500</v>
      </c>
      <c r="F10" s="15">
        <v>-375500</v>
      </c>
    </row>
    <row r="11" spans="1:6" ht="15.75" x14ac:dyDescent="0.25">
      <c r="A11" s="5"/>
      <c r="B11" s="5" t="s">
        <v>6</v>
      </c>
      <c r="C11" s="17">
        <f>C12+C13+C14+C15+C16</f>
        <v>-2666397</v>
      </c>
      <c r="D11" s="17">
        <f t="shared" ref="D11:F11" si="1">D12+D13+D14+D15+D16</f>
        <v>-2657997</v>
      </c>
      <c r="E11" s="17">
        <f t="shared" si="1"/>
        <v>-2661797</v>
      </c>
      <c r="F11" s="17">
        <f t="shared" si="1"/>
        <v>-2660597</v>
      </c>
    </row>
    <row r="12" spans="1:6" x14ac:dyDescent="0.25">
      <c r="A12" s="5"/>
      <c r="B12" s="5" t="s">
        <v>5</v>
      </c>
      <c r="C12" s="15">
        <v>-2836927</v>
      </c>
      <c r="D12" s="15">
        <v>-2836927</v>
      </c>
      <c r="E12" s="15">
        <v>-2836927</v>
      </c>
      <c r="F12" s="15">
        <v>-2836927</v>
      </c>
    </row>
    <row r="13" spans="1:6" x14ac:dyDescent="0.25">
      <c r="A13" s="5">
        <v>2</v>
      </c>
      <c r="B13" s="5" t="s">
        <v>229</v>
      </c>
      <c r="C13" s="15">
        <v>500</v>
      </c>
      <c r="D13" s="15">
        <v>500</v>
      </c>
      <c r="E13" s="15">
        <v>500</v>
      </c>
      <c r="F13" s="15">
        <v>500</v>
      </c>
    </row>
    <row r="14" spans="1:6" x14ac:dyDescent="0.25">
      <c r="A14" s="5">
        <v>3</v>
      </c>
      <c r="B14" s="5" t="s">
        <v>7</v>
      </c>
      <c r="C14" s="15">
        <v>33000</v>
      </c>
      <c r="D14" s="15">
        <v>33000</v>
      </c>
      <c r="E14" s="15">
        <v>33000</v>
      </c>
      <c r="F14" s="15">
        <v>33000</v>
      </c>
    </row>
    <row r="15" spans="1:6" x14ac:dyDescent="0.25">
      <c r="A15" s="5">
        <v>4</v>
      </c>
      <c r="B15" s="5" t="s">
        <v>230</v>
      </c>
      <c r="C15" s="15">
        <v>96550</v>
      </c>
      <c r="D15" s="15">
        <v>102450</v>
      </c>
      <c r="E15" s="15">
        <v>95850</v>
      </c>
      <c r="F15" s="15">
        <v>94050</v>
      </c>
    </row>
    <row r="16" spans="1:6" x14ac:dyDescent="0.25">
      <c r="A16" s="5">
        <v>5</v>
      </c>
      <c r="B16" s="5" t="s">
        <v>231</v>
      </c>
      <c r="C16" s="15">
        <v>40480</v>
      </c>
      <c r="D16" s="15">
        <v>42980</v>
      </c>
      <c r="E16" s="15">
        <v>45780</v>
      </c>
      <c r="F16" s="15">
        <v>48780</v>
      </c>
    </row>
    <row r="17" spans="1:6" ht="15.75" x14ac:dyDescent="0.25">
      <c r="A17" s="5"/>
      <c r="B17" s="8" t="s">
        <v>8</v>
      </c>
      <c r="C17" s="17">
        <f>C11+C8</f>
        <v>-8461397</v>
      </c>
      <c r="D17" s="17">
        <f t="shared" ref="D17:E17" si="2">D11+D8</f>
        <v>-8475997</v>
      </c>
      <c r="E17" s="17">
        <f t="shared" si="2"/>
        <v>-8506797</v>
      </c>
      <c r="F17" s="17">
        <f>F11+F8</f>
        <v>-8533597</v>
      </c>
    </row>
    <row r="18" spans="1:6" x14ac:dyDescent="0.25">
      <c r="A18" s="5"/>
      <c r="B18" s="7" t="s">
        <v>9</v>
      </c>
      <c r="C18" s="15"/>
      <c r="D18" s="15"/>
      <c r="E18" s="15"/>
      <c r="F18" s="15"/>
    </row>
    <row r="19" spans="1:6" ht="15.75" x14ac:dyDescent="0.25">
      <c r="A19" s="5"/>
      <c r="B19" s="5" t="s">
        <v>10</v>
      </c>
      <c r="C19" s="17">
        <f>C20+C21+C22</f>
        <v>-297000</v>
      </c>
      <c r="D19" s="17">
        <f t="shared" ref="D19:F19" si="3">D20+D21+D22</f>
        <v>-303000</v>
      </c>
      <c r="E19" s="17">
        <f t="shared" si="3"/>
        <v>-310000</v>
      </c>
      <c r="F19" s="17">
        <f t="shared" si="3"/>
        <v>-310000</v>
      </c>
    </row>
    <row r="20" spans="1:6" x14ac:dyDescent="0.25">
      <c r="A20" s="5"/>
      <c r="B20" s="5" t="s">
        <v>5</v>
      </c>
      <c r="C20" s="15">
        <v>-214000</v>
      </c>
      <c r="D20" s="15">
        <v>-214000</v>
      </c>
      <c r="E20" s="15">
        <v>-214000</v>
      </c>
      <c r="F20" s="15">
        <v>-214000</v>
      </c>
    </row>
    <row r="21" spans="1:6" x14ac:dyDescent="0.25">
      <c r="A21" s="5">
        <v>6</v>
      </c>
      <c r="B21" s="5" t="s">
        <v>232</v>
      </c>
      <c r="C21" s="15">
        <v>-70000</v>
      </c>
      <c r="D21" s="15">
        <v>-70000</v>
      </c>
      <c r="E21" s="15">
        <v>-70000</v>
      </c>
      <c r="F21" s="15">
        <v>-70000</v>
      </c>
    </row>
    <row r="22" spans="1:6" x14ac:dyDescent="0.25">
      <c r="A22" s="5">
        <v>7</v>
      </c>
      <c r="B22" s="5" t="s">
        <v>233</v>
      </c>
      <c r="C22" s="15">
        <v>-13000</v>
      </c>
      <c r="D22" s="15">
        <v>-19000</v>
      </c>
      <c r="E22" s="15">
        <v>-26000</v>
      </c>
      <c r="F22" s="15">
        <v>-26000</v>
      </c>
    </row>
    <row r="23" spans="1:6" ht="15.75" x14ac:dyDescent="0.25">
      <c r="A23" s="5"/>
      <c r="B23" s="5" t="s">
        <v>11</v>
      </c>
      <c r="C23" s="17">
        <f>C24+C25</f>
        <v>-9000</v>
      </c>
      <c r="D23" s="17">
        <f t="shared" ref="D23:E23" si="4">D24+D25</f>
        <v>-11000</v>
      </c>
      <c r="E23" s="17">
        <f t="shared" si="4"/>
        <v>-12000</v>
      </c>
      <c r="F23" s="17">
        <f>F24+F25</f>
        <v>-14000</v>
      </c>
    </row>
    <row r="24" spans="1:6" x14ac:dyDescent="0.25">
      <c r="A24" s="5"/>
      <c r="B24" s="5" t="s">
        <v>5</v>
      </c>
      <c r="C24" s="15">
        <v>-14000</v>
      </c>
      <c r="D24" s="15">
        <v>-14000</v>
      </c>
      <c r="E24" s="15">
        <v>-14000</v>
      </c>
      <c r="F24" s="15">
        <v>-14000</v>
      </c>
    </row>
    <row r="25" spans="1:6" x14ac:dyDescent="0.25">
      <c r="A25" s="5">
        <v>8</v>
      </c>
      <c r="B25" s="5" t="s">
        <v>12</v>
      </c>
      <c r="C25" s="15">
        <v>5000</v>
      </c>
      <c r="D25" s="15">
        <v>3000</v>
      </c>
      <c r="E25" s="15">
        <v>2000</v>
      </c>
      <c r="F25" s="15">
        <v>0</v>
      </c>
    </row>
    <row r="26" spans="1:6" ht="15.75" x14ac:dyDescent="0.25">
      <c r="A26" s="5"/>
      <c r="B26" s="5" t="s">
        <v>13</v>
      </c>
      <c r="C26" s="17">
        <f>C27+C28</f>
        <v>-178621</v>
      </c>
      <c r="D26" s="17">
        <f t="shared" ref="D26:F26" si="5">D27+D28</f>
        <v>-149621</v>
      </c>
      <c r="E26" s="17">
        <f t="shared" si="5"/>
        <v>-140621</v>
      </c>
      <c r="F26" s="17">
        <f t="shared" si="5"/>
        <v>-139621</v>
      </c>
    </row>
    <row r="27" spans="1:6" x14ac:dyDescent="0.25">
      <c r="A27" s="5"/>
      <c r="B27" s="5" t="s">
        <v>5</v>
      </c>
      <c r="C27" s="15">
        <v>-217621</v>
      </c>
      <c r="D27" s="15">
        <v>-217621</v>
      </c>
      <c r="E27" s="15">
        <v>-217621</v>
      </c>
      <c r="F27" s="15">
        <v>-217621</v>
      </c>
    </row>
    <row r="28" spans="1:6" x14ac:dyDescent="0.25">
      <c r="A28" s="5">
        <v>9</v>
      </c>
      <c r="B28" s="5" t="s">
        <v>14</v>
      </c>
      <c r="C28" s="15">
        <v>39000</v>
      </c>
      <c r="D28" s="15">
        <v>68000</v>
      </c>
      <c r="E28" s="15">
        <v>77000</v>
      </c>
      <c r="F28" s="15">
        <v>78000</v>
      </c>
    </row>
    <row r="29" spans="1:6" ht="15.75" x14ac:dyDescent="0.25">
      <c r="A29" s="5"/>
      <c r="B29" s="5" t="s">
        <v>15</v>
      </c>
      <c r="C29" s="17">
        <f>C30+C31</f>
        <v>-15800</v>
      </c>
      <c r="D29" s="17">
        <f t="shared" ref="D29:F29" si="6">D30+D31</f>
        <v>-16500</v>
      </c>
      <c r="E29" s="17">
        <f t="shared" si="6"/>
        <v>-17900</v>
      </c>
      <c r="F29" s="17">
        <f t="shared" si="6"/>
        <v>-18200</v>
      </c>
    </row>
    <row r="30" spans="1:6" x14ac:dyDescent="0.25">
      <c r="A30" s="5"/>
      <c r="B30" s="5" t="s">
        <v>5</v>
      </c>
      <c r="C30" s="15">
        <v>-24800</v>
      </c>
      <c r="D30" s="15">
        <v>-24800</v>
      </c>
      <c r="E30" s="15">
        <v>-24800</v>
      </c>
      <c r="F30" s="15">
        <v>-24800</v>
      </c>
    </row>
    <row r="31" spans="1:6" x14ac:dyDescent="0.25">
      <c r="A31" s="5">
        <v>10</v>
      </c>
      <c r="B31" s="5" t="s">
        <v>16</v>
      </c>
      <c r="C31" s="15">
        <v>9000</v>
      </c>
      <c r="D31" s="15">
        <v>8300</v>
      </c>
      <c r="E31" s="15">
        <v>6900</v>
      </c>
      <c r="F31" s="15">
        <v>6600</v>
      </c>
    </row>
    <row r="32" spans="1:6" ht="15.75" x14ac:dyDescent="0.25">
      <c r="A32" s="5"/>
      <c r="B32" s="5" t="s">
        <v>17</v>
      </c>
      <c r="C32" s="17">
        <f>C33+C34</f>
        <v>-14000</v>
      </c>
      <c r="D32" s="17">
        <f t="shared" ref="D32:F32" si="7">D33+D34</f>
        <v>-14000</v>
      </c>
      <c r="E32" s="17">
        <f t="shared" si="7"/>
        <v>-14000</v>
      </c>
      <c r="F32" s="17">
        <f t="shared" si="7"/>
        <v>-14000</v>
      </c>
    </row>
    <row r="33" spans="1:6" x14ac:dyDescent="0.25">
      <c r="A33" s="5"/>
      <c r="B33" s="5" t="s">
        <v>5</v>
      </c>
      <c r="C33" s="15">
        <v>-15000</v>
      </c>
      <c r="D33" s="15">
        <v>-15000</v>
      </c>
      <c r="E33" s="15">
        <v>-15000</v>
      </c>
      <c r="F33" s="15">
        <v>-15000</v>
      </c>
    </row>
    <row r="34" spans="1:6" x14ac:dyDescent="0.25">
      <c r="A34" s="5">
        <v>11</v>
      </c>
      <c r="B34" s="5" t="s">
        <v>234</v>
      </c>
      <c r="C34" s="15">
        <v>1000</v>
      </c>
      <c r="D34" s="15">
        <v>1000</v>
      </c>
      <c r="E34" s="15">
        <v>1000</v>
      </c>
      <c r="F34" s="15">
        <v>1000</v>
      </c>
    </row>
    <row r="35" spans="1:6" ht="15.75" x14ac:dyDescent="0.25">
      <c r="A35" s="5"/>
      <c r="B35" s="8" t="s">
        <v>18</v>
      </c>
      <c r="C35" s="17">
        <f>C19+C23+C26+C29+C32</f>
        <v>-514421</v>
      </c>
      <c r="D35" s="17">
        <f t="shared" ref="D35:F35" si="8">D19+D23+D26+D29+D32</f>
        <v>-494121</v>
      </c>
      <c r="E35" s="17">
        <f t="shared" si="8"/>
        <v>-494521</v>
      </c>
      <c r="F35" s="17">
        <f t="shared" si="8"/>
        <v>-495821</v>
      </c>
    </row>
    <row r="36" spans="1:6" ht="15.75" x14ac:dyDescent="0.25">
      <c r="A36" s="5"/>
      <c r="B36" s="9" t="s">
        <v>19</v>
      </c>
      <c r="C36" s="17"/>
      <c r="D36" s="17"/>
      <c r="E36" s="17"/>
      <c r="F36" s="17"/>
    </row>
    <row r="37" spans="1:6" ht="15.75" x14ac:dyDescent="0.25">
      <c r="A37" s="5"/>
      <c r="B37" s="5" t="s">
        <v>19</v>
      </c>
      <c r="C37" s="17">
        <f>SUM(C38:C52)</f>
        <v>-79100</v>
      </c>
      <c r="D37" s="17">
        <f t="shared" ref="D37:F37" si="9">SUM(D38:D52)</f>
        <v>5501</v>
      </c>
      <c r="E37" s="17">
        <f t="shared" si="9"/>
        <v>12201</v>
      </c>
      <c r="F37" s="17">
        <f t="shared" si="9"/>
        <v>12201</v>
      </c>
    </row>
    <row r="38" spans="1:6" x14ac:dyDescent="0.25">
      <c r="A38" s="5"/>
      <c r="B38" s="5" t="s">
        <v>5</v>
      </c>
      <c r="C38" s="15">
        <v>-143437</v>
      </c>
      <c r="D38" s="15">
        <v>-143437</v>
      </c>
      <c r="E38" s="15">
        <v>-143437</v>
      </c>
      <c r="F38" s="15">
        <v>-143437</v>
      </c>
    </row>
    <row r="39" spans="1:6" x14ac:dyDescent="0.25">
      <c r="A39" s="5">
        <v>12</v>
      </c>
      <c r="B39" s="5" t="s">
        <v>235</v>
      </c>
      <c r="C39" s="15">
        <v>70000</v>
      </c>
      <c r="D39" s="15">
        <v>70000</v>
      </c>
      <c r="E39" s="15">
        <v>70000</v>
      </c>
      <c r="F39" s="15">
        <v>70000</v>
      </c>
    </row>
    <row r="40" spans="1:6" x14ac:dyDescent="0.25">
      <c r="A40" s="5">
        <v>13</v>
      </c>
      <c r="B40" s="5" t="s">
        <v>20</v>
      </c>
      <c r="C40" s="15">
        <v>31670</v>
      </c>
      <c r="D40" s="15">
        <v>31670</v>
      </c>
      <c r="E40" s="15">
        <v>31670</v>
      </c>
      <c r="F40" s="15">
        <v>31670</v>
      </c>
    </row>
    <row r="41" spans="1:6" x14ac:dyDescent="0.25">
      <c r="A41" s="5">
        <v>14</v>
      </c>
      <c r="B41" s="5" t="s">
        <v>236</v>
      </c>
      <c r="C41" s="15">
        <v>20650</v>
      </c>
      <c r="D41" s="15">
        <v>20650</v>
      </c>
      <c r="E41" s="15">
        <v>20650</v>
      </c>
      <c r="F41" s="15">
        <v>20650</v>
      </c>
    </row>
    <row r="42" spans="1:6" x14ac:dyDescent="0.25">
      <c r="A42" s="5">
        <v>15</v>
      </c>
      <c r="B42" s="5" t="s">
        <v>237</v>
      </c>
      <c r="C42" s="15">
        <v>860</v>
      </c>
      <c r="D42" s="15">
        <v>860</v>
      </c>
      <c r="E42" s="15">
        <v>860</v>
      </c>
      <c r="F42" s="15">
        <v>860</v>
      </c>
    </row>
    <row r="43" spans="1:6" x14ac:dyDescent="0.25">
      <c r="A43" s="5">
        <v>16</v>
      </c>
      <c r="B43" s="5" t="s">
        <v>21</v>
      </c>
      <c r="C43" s="15">
        <v>-1000</v>
      </c>
      <c r="D43" s="15">
        <v>4000</v>
      </c>
      <c r="E43" s="15">
        <v>4000</v>
      </c>
      <c r="F43" s="15">
        <v>4000</v>
      </c>
    </row>
    <row r="44" spans="1:6" x14ac:dyDescent="0.25">
      <c r="A44" s="5">
        <v>17</v>
      </c>
      <c r="B44" s="5" t="s">
        <v>238</v>
      </c>
      <c r="C44" s="15">
        <v>6400</v>
      </c>
      <c r="D44" s="15">
        <v>6400</v>
      </c>
      <c r="E44" s="15">
        <v>6400</v>
      </c>
      <c r="F44" s="15">
        <v>6400</v>
      </c>
    </row>
    <row r="45" spans="1:6" x14ac:dyDescent="0.25">
      <c r="A45" s="5">
        <v>18</v>
      </c>
      <c r="B45" s="5" t="s">
        <v>239</v>
      </c>
      <c r="C45" s="15">
        <v>2300</v>
      </c>
      <c r="D45" s="15" t="s">
        <v>551</v>
      </c>
      <c r="E45" s="15">
        <v>5000</v>
      </c>
      <c r="F45" s="15">
        <v>5000</v>
      </c>
    </row>
    <row r="46" spans="1:6" x14ac:dyDescent="0.25">
      <c r="A46" s="5">
        <v>19</v>
      </c>
      <c r="B46" s="5" t="s">
        <v>240</v>
      </c>
      <c r="C46" s="15">
        <v>-300</v>
      </c>
      <c r="D46" s="15">
        <v>600</v>
      </c>
      <c r="E46" s="15">
        <v>2300</v>
      </c>
      <c r="F46" s="15">
        <v>2300</v>
      </c>
    </row>
    <row r="47" spans="1:6" x14ac:dyDescent="0.25">
      <c r="A47" s="5">
        <v>20</v>
      </c>
      <c r="B47" s="5" t="s">
        <v>241</v>
      </c>
      <c r="C47" s="15">
        <v>-80000</v>
      </c>
      <c r="D47" s="15">
        <v>0</v>
      </c>
      <c r="E47" s="15">
        <v>0</v>
      </c>
      <c r="F47" s="15">
        <v>0</v>
      </c>
    </row>
    <row r="48" spans="1:6" x14ac:dyDescent="0.25">
      <c r="A48" s="5">
        <v>21</v>
      </c>
      <c r="B48" s="5" t="s">
        <v>242</v>
      </c>
      <c r="C48" s="15">
        <v>-24470</v>
      </c>
      <c r="D48" s="15">
        <v>-24470</v>
      </c>
      <c r="E48" s="15">
        <v>-24470</v>
      </c>
      <c r="F48" s="15">
        <v>-24470</v>
      </c>
    </row>
    <row r="49" spans="1:6" x14ac:dyDescent="0.25">
      <c r="A49" s="5">
        <v>22</v>
      </c>
      <c r="B49" s="5" t="s">
        <v>243</v>
      </c>
      <c r="C49" s="15">
        <v>100</v>
      </c>
      <c r="D49" s="15">
        <v>1100</v>
      </c>
      <c r="E49" s="15">
        <v>1100</v>
      </c>
      <c r="F49" s="15">
        <v>1100</v>
      </c>
    </row>
    <row r="50" spans="1:6" x14ac:dyDescent="0.25">
      <c r="A50" s="5">
        <v>23</v>
      </c>
      <c r="B50" s="5" t="s">
        <v>244</v>
      </c>
      <c r="C50" s="15">
        <v>6500</v>
      </c>
      <c r="D50" s="15">
        <v>6500</v>
      </c>
      <c r="E50" s="15">
        <v>6500</v>
      </c>
      <c r="F50" s="15">
        <v>6500</v>
      </c>
    </row>
    <row r="51" spans="1:6" x14ac:dyDescent="0.25">
      <c r="A51" s="5">
        <v>24</v>
      </c>
      <c r="B51" s="5" t="s">
        <v>245</v>
      </c>
      <c r="C51" s="15">
        <v>-2000</v>
      </c>
      <c r="D51" s="15">
        <v>-2000</v>
      </c>
      <c r="E51" s="15">
        <v>-2000</v>
      </c>
      <c r="F51" s="15">
        <v>-2000</v>
      </c>
    </row>
    <row r="52" spans="1:6" x14ac:dyDescent="0.25">
      <c r="A52" s="5">
        <v>25</v>
      </c>
      <c r="B52" s="5" t="s">
        <v>246</v>
      </c>
      <c r="C52" s="15">
        <v>33627</v>
      </c>
      <c r="D52" s="15">
        <v>33628</v>
      </c>
      <c r="E52" s="15">
        <v>33628</v>
      </c>
      <c r="F52" s="15">
        <v>33628</v>
      </c>
    </row>
    <row r="53" spans="1:6" ht="15.75" x14ac:dyDescent="0.25">
      <c r="A53" s="5"/>
      <c r="B53" s="8" t="s">
        <v>22</v>
      </c>
      <c r="C53" s="17">
        <f>C37</f>
        <v>-79100</v>
      </c>
      <c r="D53" s="17">
        <f t="shared" ref="D53:F53" si="10">D37</f>
        <v>5501</v>
      </c>
      <c r="E53" s="17">
        <f t="shared" si="10"/>
        <v>12201</v>
      </c>
      <c r="F53" s="17">
        <f t="shared" si="10"/>
        <v>12201</v>
      </c>
    </row>
    <row r="54" spans="1:6" ht="15.75" x14ac:dyDescent="0.25">
      <c r="A54" s="5"/>
      <c r="B54" s="7" t="s">
        <v>23</v>
      </c>
      <c r="C54" s="17"/>
      <c r="D54" s="17"/>
      <c r="E54" s="17"/>
      <c r="F54" s="17"/>
    </row>
    <row r="55" spans="1:6" ht="15.75" x14ac:dyDescent="0.25">
      <c r="A55" s="5"/>
      <c r="B55" s="5" t="s">
        <v>23</v>
      </c>
      <c r="C55" s="17">
        <f>SUM(C56:C60)</f>
        <v>224672</v>
      </c>
      <c r="D55" s="17">
        <f t="shared" ref="D55:F55" si="11">SUM(D56:D60)</f>
        <v>302595</v>
      </c>
      <c r="E55" s="17">
        <f t="shared" si="11"/>
        <v>328916</v>
      </c>
      <c r="F55" s="17">
        <f t="shared" si="11"/>
        <v>326719</v>
      </c>
    </row>
    <row r="56" spans="1:6" x14ac:dyDescent="0.25">
      <c r="A56" s="5"/>
      <c r="B56" s="5" t="s">
        <v>5</v>
      </c>
      <c r="C56" s="15">
        <v>259334</v>
      </c>
      <c r="D56" s="15">
        <v>259334</v>
      </c>
      <c r="E56" s="15">
        <v>259334</v>
      </c>
      <c r="F56" s="15">
        <v>259334</v>
      </c>
    </row>
    <row r="57" spans="1:6" x14ac:dyDescent="0.25">
      <c r="A57" s="5">
        <v>26</v>
      </c>
      <c r="B57" s="5" t="s">
        <v>247</v>
      </c>
      <c r="C57" s="15">
        <v>-3692</v>
      </c>
      <c r="D57" s="15">
        <v>74931</v>
      </c>
      <c r="E57" s="15">
        <v>106252</v>
      </c>
      <c r="F57" s="15">
        <v>104055</v>
      </c>
    </row>
    <row r="58" spans="1:6" x14ac:dyDescent="0.25">
      <c r="A58" s="5">
        <v>27</v>
      </c>
      <c r="B58" s="5" t="s">
        <v>24</v>
      </c>
      <c r="C58" s="15">
        <v>-31670</v>
      </c>
      <c r="D58" s="15">
        <v>-31670</v>
      </c>
      <c r="E58" s="15">
        <v>-31670</v>
      </c>
      <c r="F58" s="15">
        <v>-31670</v>
      </c>
    </row>
    <row r="59" spans="1:6" x14ac:dyDescent="0.25">
      <c r="A59" s="5">
        <v>28</v>
      </c>
      <c r="B59" s="5" t="s">
        <v>248</v>
      </c>
      <c r="C59" s="15">
        <v>-2300</v>
      </c>
      <c r="D59" s="15" t="s">
        <v>551</v>
      </c>
      <c r="E59" s="15">
        <v>-5000</v>
      </c>
      <c r="F59" s="15">
        <v>-5000</v>
      </c>
    </row>
    <row r="60" spans="1:6" x14ac:dyDescent="0.25">
      <c r="A60" s="5">
        <v>29</v>
      </c>
      <c r="B60" s="5" t="s">
        <v>249</v>
      </c>
      <c r="C60" s="15">
        <v>3000</v>
      </c>
      <c r="D60" s="15" t="s">
        <v>551</v>
      </c>
      <c r="E60" s="15" t="s">
        <v>552</v>
      </c>
      <c r="F60" s="15" t="s">
        <v>553</v>
      </c>
    </row>
    <row r="61" spans="1:6" ht="15.75" x14ac:dyDescent="0.25">
      <c r="A61" s="5"/>
      <c r="B61" s="8" t="s">
        <v>25</v>
      </c>
      <c r="C61" s="17">
        <f>C55</f>
        <v>224672</v>
      </c>
      <c r="D61" s="17">
        <f t="shared" ref="D61:F61" si="12">D55</f>
        <v>302595</v>
      </c>
      <c r="E61" s="17">
        <f t="shared" si="12"/>
        <v>328916</v>
      </c>
      <c r="F61" s="17">
        <f t="shared" si="12"/>
        <v>326719</v>
      </c>
    </row>
    <row r="62" spans="1:6" ht="15.75" x14ac:dyDescent="0.25">
      <c r="A62" s="5"/>
      <c r="B62" s="7" t="s">
        <v>26</v>
      </c>
      <c r="C62" s="17"/>
      <c r="D62" s="17"/>
      <c r="E62" s="17"/>
      <c r="F62" s="17"/>
    </row>
    <row r="63" spans="1:6" ht="15.75" x14ac:dyDescent="0.25">
      <c r="A63" s="5"/>
      <c r="B63" s="5" t="s">
        <v>26</v>
      </c>
      <c r="C63" s="17">
        <f>SUM(C64:C78)</f>
        <v>58260</v>
      </c>
      <c r="D63" s="17">
        <f t="shared" ref="D63:F63" si="13">SUM(D64:D78)</f>
        <v>78515</v>
      </c>
      <c r="E63" s="17">
        <f t="shared" si="13"/>
        <v>93677</v>
      </c>
      <c r="F63" s="17">
        <f t="shared" si="13"/>
        <v>90716</v>
      </c>
    </row>
    <row r="64" spans="1:6" ht="15.75" x14ac:dyDescent="0.25">
      <c r="A64" s="5"/>
      <c r="B64" s="10" t="s">
        <v>5</v>
      </c>
      <c r="C64" s="15">
        <v>14117</v>
      </c>
      <c r="D64" s="15">
        <v>14117</v>
      </c>
      <c r="E64" s="15">
        <v>14117</v>
      </c>
      <c r="F64" s="15">
        <v>14117</v>
      </c>
    </row>
    <row r="65" spans="1:6" ht="15.75" x14ac:dyDescent="0.25">
      <c r="A65" s="5">
        <v>30</v>
      </c>
      <c r="B65" s="10" t="s">
        <v>27</v>
      </c>
      <c r="C65" s="15">
        <v>-13550</v>
      </c>
      <c r="D65" s="15">
        <v>-23000</v>
      </c>
      <c r="E65" s="15">
        <v>-27200</v>
      </c>
      <c r="F65" s="15">
        <v>-32400</v>
      </c>
    </row>
    <row r="66" spans="1:6" ht="15.75" x14ac:dyDescent="0.25">
      <c r="A66" s="5">
        <v>31</v>
      </c>
      <c r="B66" s="10" t="s">
        <v>250</v>
      </c>
      <c r="C66" s="15">
        <v>7000</v>
      </c>
      <c r="D66" s="15">
        <v>8500</v>
      </c>
      <c r="E66" s="15">
        <v>10500</v>
      </c>
      <c r="F66" s="15">
        <v>12500</v>
      </c>
    </row>
    <row r="67" spans="1:6" ht="15.75" x14ac:dyDescent="0.25">
      <c r="A67" s="5">
        <v>32</v>
      </c>
      <c r="B67" s="10" t="s">
        <v>251</v>
      </c>
      <c r="C67" s="15">
        <v>15750</v>
      </c>
      <c r="D67" s="15">
        <v>20450</v>
      </c>
      <c r="E67" s="15">
        <v>25550</v>
      </c>
      <c r="F67" s="15">
        <v>30550</v>
      </c>
    </row>
    <row r="68" spans="1:6" ht="15.75" x14ac:dyDescent="0.25">
      <c r="A68" s="5">
        <v>33</v>
      </c>
      <c r="B68" s="10" t="s">
        <v>252</v>
      </c>
      <c r="C68" s="15">
        <v>1100</v>
      </c>
      <c r="D68" s="15">
        <v>1050</v>
      </c>
      <c r="E68" s="15">
        <v>950</v>
      </c>
      <c r="F68" s="15">
        <v>900</v>
      </c>
    </row>
    <row r="69" spans="1:6" ht="15.75" x14ac:dyDescent="0.25">
      <c r="A69" s="5">
        <v>34</v>
      </c>
      <c r="B69" s="10" t="s">
        <v>29</v>
      </c>
      <c r="C69" s="15">
        <v>15800</v>
      </c>
      <c r="D69" s="15">
        <v>15300</v>
      </c>
      <c r="E69" s="15">
        <v>13500</v>
      </c>
      <c r="F69" s="15">
        <v>13500</v>
      </c>
    </row>
    <row r="70" spans="1:6" ht="15.75" x14ac:dyDescent="0.25">
      <c r="A70" s="5">
        <v>35</v>
      </c>
      <c r="B70" s="10" t="s">
        <v>30</v>
      </c>
      <c r="C70" s="15">
        <v>10250</v>
      </c>
      <c r="D70" s="15">
        <v>5200</v>
      </c>
      <c r="E70" s="15">
        <v>-3450</v>
      </c>
      <c r="F70" s="15">
        <v>-10250</v>
      </c>
    </row>
    <row r="71" spans="1:6" ht="15.75" x14ac:dyDescent="0.25">
      <c r="A71" s="5">
        <v>36</v>
      </c>
      <c r="B71" s="10" t="s">
        <v>31</v>
      </c>
      <c r="C71" s="15">
        <v>17950</v>
      </c>
      <c r="D71" s="15">
        <v>16200</v>
      </c>
      <c r="E71" s="15">
        <v>12100</v>
      </c>
      <c r="F71" s="15">
        <v>11900</v>
      </c>
    </row>
    <row r="72" spans="1:6" ht="15.75" x14ac:dyDescent="0.25">
      <c r="A72" s="5">
        <v>37</v>
      </c>
      <c r="B72" s="10" t="s">
        <v>32</v>
      </c>
      <c r="C72" s="15">
        <v>-31062</v>
      </c>
      <c r="D72" s="15">
        <v>-25534</v>
      </c>
      <c r="E72" s="15">
        <v>1728</v>
      </c>
      <c r="F72" s="15">
        <v>20455</v>
      </c>
    </row>
    <row r="73" spans="1:6" ht="15.75" x14ac:dyDescent="0.25">
      <c r="A73" s="5">
        <v>38</v>
      </c>
      <c r="B73" s="10" t="s">
        <v>33</v>
      </c>
      <c r="C73" s="15">
        <v>-5035</v>
      </c>
      <c r="D73" s="15">
        <v>26985</v>
      </c>
      <c r="E73" s="15">
        <v>30624</v>
      </c>
      <c r="F73" s="15">
        <v>17616</v>
      </c>
    </row>
    <row r="74" spans="1:6" ht="15.75" x14ac:dyDescent="0.25">
      <c r="A74" s="5">
        <v>39</v>
      </c>
      <c r="B74" s="10" t="s">
        <v>35</v>
      </c>
      <c r="C74" s="15">
        <v>12190</v>
      </c>
      <c r="D74" s="15">
        <v>7897</v>
      </c>
      <c r="E74" s="15">
        <v>4258</v>
      </c>
      <c r="F74" s="15">
        <v>1128</v>
      </c>
    </row>
    <row r="75" spans="1:6" ht="15.75" x14ac:dyDescent="0.25">
      <c r="A75" s="5">
        <v>40</v>
      </c>
      <c r="B75" s="10" t="s">
        <v>34</v>
      </c>
      <c r="C75" s="15">
        <v>3000</v>
      </c>
      <c r="D75" s="15">
        <v>700</v>
      </c>
      <c r="E75" s="15">
        <v>500</v>
      </c>
      <c r="F75" s="15">
        <v>300</v>
      </c>
    </row>
    <row r="76" spans="1:6" ht="15.75" x14ac:dyDescent="0.25">
      <c r="A76" s="5">
        <v>41</v>
      </c>
      <c r="B76" s="10" t="s">
        <v>28</v>
      </c>
      <c r="C76" s="15">
        <v>-1000</v>
      </c>
      <c r="D76" s="15">
        <v>-1000</v>
      </c>
      <c r="E76" s="15">
        <v>-1000</v>
      </c>
      <c r="F76" s="15">
        <v>-1000</v>
      </c>
    </row>
    <row r="77" spans="1:6" ht="15.75" x14ac:dyDescent="0.25">
      <c r="A77" s="5">
        <v>42</v>
      </c>
      <c r="B77" s="10" t="s">
        <v>253</v>
      </c>
      <c r="C77" s="15">
        <v>11750</v>
      </c>
      <c r="D77" s="15">
        <v>11650</v>
      </c>
      <c r="E77" s="15">
        <v>11500</v>
      </c>
      <c r="F77" s="15">
        <v>11400</v>
      </c>
    </row>
    <row r="78" spans="1:6" ht="15.75" x14ac:dyDescent="0.25">
      <c r="A78" s="5">
        <v>43</v>
      </c>
      <c r="B78" s="10" t="s">
        <v>254</v>
      </c>
      <c r="C78" s="15" t="s">
        <v>551</v>
      </c>
      <c r="D78" s="15" t="s">
        <v>551</v>
      </c>
      <c r="E78" s="15" t="s">
        <v>552</v>
      </c>
      <c r="F78" s="15" t="s">
        <v>553</v>
      </c>
    </row>
    <row r="79" spans="1:6" ht="15.75" x14ac:dyDescent="0.25">
      <c r="A79" s="5"/>
      <c r="B79" s="8" t="s">
        <v>36</v>
      </c>
      <c r="C79" s="17">
        <f>C63</f>
        <v>58260</v>
      </c>
      <c r="D79" s="17">
        <f t="shared" ref="D79:F79" si="14">D63</f>
        <v>78515</v>
      </c>
      <c r="E79" s="17">
        <f t="shared" si="14"/>
        <v>93677</v>
      </c>
      <c r="F79" s="17">
        <f t="shared" si="14"/>
        <v>90716</v>
      </c>
    </row>
    <row r="80" spans="1:6" x14ac:dyDescent="0.25">
      <c r="A80" s="5"/>
      <c r="B80" s="7" t="s">
        <v>37</v>
      </c>
      <c r="C80" s="15"/>
      <c r="D80" s="15"/>
      <c r="E80" s="15"/>
      <c r="F80" s="15"/>
    </row>
    <row r="81" spans="1:6" ht="15.75" x14ac:dyDescent="0.25">
      <c r="A81" s="5"/>
      <c r="B81" s="5" t="s">
        <v>38</v>
      </c>
      <c r="C81" s="17">
        <f>SUM(C82:C89)</f>
        <v>46127</v>
      </c>
      <c r="D81" s="17">
        <f t="shared" ref="D81:F81" si="15">SUM(D82:D89)</f>
        <v>46455</v>
      </c>
      <c r="E81" s="17">
        <f t="shared" si="15"/>
        <v>46605</v>
      </c>
      <c r="F81" s="17">
        <f t="shared" si="15"/>
        <v>46605</v>
      </c>
    </row>
    <row r="82" spans="1:6" x14ac:dyDescent="0.25">
      <c r="A82" s="5"/>
      <c r="B82" s="5" t="s">
        <v>5</v>
      </c>
      <c r="C82" s="15">
        <v>47417</v>
      </c>
      <c r="D82" s="15">
        <v>47417</v>
      </c>
      <c r="E82" s="15">
        <v>47417</v>
      </c>
      <c r="F82" s="15">
        <v>47417</v>
      </c>
    </row>
    <row r="83" spans="1:6" x14ac:dyDescent="0.25">
      <c r="A83" s="5">
        <v>44</v>
      </c>
      <c r="B83" s="5" t="s">
        <v>255</v>
      </c>
      <c r="C83" s="15">
        <v>-800</v>
      </c>
      <c r="D83" s="15">
        <v>-800</v>
      </c>
      <c r="E83" s="15">
        <v>-800</v>
      </c>
      <c r="F83" s="15">
        <v>-800</v>
      </c>
    </row>
    <row r="84" spans="1:6" x14ac:dyDescent="0.25">
      <c r="A84" s="5">
        <v>45</v>
      </c>
      <c r="B84" s="5" t="s">
        <v>256</v>
      </c>
      <c r="C84" s="15">
        <v>-600</v>
      </c>
      <c r="D84" s="15">
        <v>-600</v>
      </c>
      <c r="E84" s="15">
        <v>-600</v>
      </c>
      <c r="F84" s="15">
        <v>-600</v>
      </c>
    </row>
    <row r="85" spans="1:6" x14ac:dyDescent="0.25">
      <c r="A85" s="5">
        <v>46</v>
      </c>
      <c r="B85" s="5" t="s">
        <v>39</v>
      </c>
      <c r="C85" s="15">
        <v>-500</v>
      </c>
      <c r="D85" s="15">
        <v>-500</v>
      </c>
      <c r="E85" s="15">
        <v>-500</v>
      </c>
      <c r="F85" s="15">
        <v>-500</v>
      </c>
    </row>
    <row r="86" spans="1:6" x14ac:dyDescent="0.25">
      <c r="A86" s="5">
        <v>47</v>
      </c>
      <c r="B86" s="5" t="s">
        <v>257</v>
      </c>
      <c r="C86" s="15">
        <v>150</v>
      </c>
      <c r="D86" s="15" t="s">
        <v>551</v>
      </c>
      <c r="E86" s="15">
        <v>150</v>
      </c>
      <c r="F86" s="15">
        <v>150</v>
      </c>
    </row>
    <row r="87" spans="1:6" x14ac:dyDescent="0.25">
      <c r="A87" s="5">
        <v>48</v>
      </c>
      <c r="B87" s="5" t="s">
        <v>258</v>
      </c>
      <c r="C87" s="15" t="s">
        <v>551</v>
      </c>
      <c r="D87" s="15">
        <v>478</v>
      </c>
      <c r="E87" s="15">
        <v>478</v>
      </c>
      <c r="F87" s="15">
        <v>478</v>
      </c>
    </row>
    <row r="88" spans="1:6" x14ac:dyDescent="0.25">
      <c r="A88" s="5">
        <v>49</v>
      </c>
      <c r="B88" s="5" t="s">
        <v>259</v>
      </c>
      <c r="C88" s="15">
        <v>2300</v>
      </c>
      <c r="D88" s="15">
        <v>2300</v>
      </c>
      <c r="E88" s="15">
        <v>2300</v>
      </c>
      <c r="F88" s="15">
        <v>2300</v>
      </c>
    </row>
    <row r="89" spans="1:6" x14ac:dyDescent="0.25">
      <c r="A89" s="5">
        <v>50</v>
      </c>
      <c r="B89" s="5" t="s">
        <v>260</v>
      </c>
      <c r="C89" s="15">
        <v>-1840</v>
      </c>
      <c r="D89" s="15">
        <v>-1840</v>
      </c>
      <c r="E89" s="15">
        <v>-1840</v>
      </c>
      <c r="F89" s="15">
        <v>-1840</v>
      </c>
    </row>
    <row r="90" spans="1:6" ht="15.75" x14ac:dyDescent="0.25">
      <c r="A90" s="5"/>
      <c r="B90" s="5" t="s">
        <v>40</v>
      </c>
      <c r="C90" s="17">
        <f>SUM(C91:C92)</f>
        <v>3700</v>
      </c>
      <c r="D90" s="17">
        <f t="shared" ref="D90:F90" si="16">SUM(D91:D92)</f>
        <v>3700</v>
      </c>
      <c r="E90" s="17">
        <f t="shared" si="16"/>
        <v>3700</v>
      </c>
      <c r="F90" s="17">
        <f t="shared" si="16"/>
        <v>3700</v>
      </c>
    </row>
    <row r="91" spans="1:6" x14ac:dyDescent="0.25">
      <c r="A91" s="5">
        <v>51</v>
      </c>
      <c r="B91" s="5" t="s">
        <v>5</v>
      </c>
      <c r="C91" s="15">
        <v>5200</v>
      </c>
      <c r="D91" s="15">
        <v>5200</v>
      </c>
      <c r="E91" s="15">
        <v>5200</v>
      </c>
      <c r="F91" s="15">
        <v>5200</v>
      </c>
    </row>
    <row r="92" spans="1:6" x14ac:dyDescent="0.25">
      <c r="A92" s="5"/>
      <c r="B92" s="5" t="s">
        <v>261</v>
      </c>
      <c r="C92" s="15">
        <v>-1500</v>
      </c>
      <c r="D92" s="15">
        <v>-1500</v>
      </c>
      <c r="E92" s="15">
        <v>-1500</v>
      </c>
      <c r="F92" s="15">
        <v>-1500</v>
      </c>
    </row>
    <row r="93" spans="1:6" ht="15.75" x14ac:dyDescent="0.25">
      <c r="A93" s="5"/>
      <c r="B93" s="5" t="s">
        <v>41</v>
      </c>
      <c r="C93" s="17">
        <f>C94</f>
        <v>7160</v>
      </c>
      <c r="D93" s="17">
        <v>0</v>
      </c>
      <c r="E93" s="17">
        <f t="shared" ref="E93" si="17">E94</f>
        <v>7160</v>
      </c>
      <c r="F93" s="17">
        <v>0</v>
      </c>
    </row>
    <row r="94" spans="1:6" x14ac:dyDescent="0.25">
      <c r="A94" s="5">
        <v>52</v>
      </c>
      <c r="B94" s="5" t="s">
        <v>41</v>
      </c>
      <c r="C94" s="15">
        <v>7160</v>
      </c>
      <c r="D94" s="15">
        <v>0</v>
      </c>
      <c r="E94" s="15">
        <v>7160</v>
      </c>
      <c r="F94" s="15">
        <v>0</v>
      </c>
    </row>
    <row r="95" spans="1:6" ht="15.75" x14ac:dyDescent="0.25">
      <c r="A95" s="5"/>
      <c r="B95" s="8" t="s">
        <v>42</v>
      </c>
      <c r="C95" s="17">
        <f>C81+C90+C93</f>
        <v>56987</v>
      </c>
      <c r="D95" s="17">
        <f t="shared" ref="D95:F95" si="18">D81+D90+D93</f>
        <v>50155</v>
      </c>
      <c r="E95" s="17">
        <f t="shared" si="18"/>
        <v>57465</v>
      </c>
      <c r="F95" s="17">
        <f t="shared" si="18"/>
        <v>50305</v>
      </c>
    </row>
    <row r="96" spans="1:6" ht="15.75" x14ac:dyDescent="0.25">
      <c r="A96" s="5"/>
      <c r="B96" s="7" t="s">
        <v>43</v>
      </c>
      <c r="C96" s="17"/>
      <c r="D96" s="17"/>
      <c r="E96" s="17"/>
      <c r="F96" s="17"/>
    </row>
    <row r="97" spans="1:6" ht="15.75" x14ac:dyDescent="0.25">
      <c r="A97" s="5"/>
      <c r="B97" s="5" t="s">
        <v>262</v>
      </c>
      <c r="C97" s="17">
        <f>C98</f>
        <v>8300</v>
      </c>
      <c r="D97" s="17">
        <f t="shared" ref="D97:F97" si="19">D98</f>
        <v>8300</v>
      </c>
      <c r="E97" s="17">
        <f t="shared" si="19"/>
        <v>8300</v>
      </c>
      <c r="F97" s="17">
        <f t="shared" si="19"/>
        <v>8300</v>
      </c>
    </row>
    <row r="98" spans="1:6" x14ac:dyDescent="0.25">
      <c r="A98" s="5"/>
      <c r="B98" s="5" t="s">
        <v>5</v>
      </c>
      <c r="C98" s="15">
        <v>8300</v>
      </c>
      <c r="D98" s="15">
        <v>8300</v>
      </c>
      <c r="E98" s="15">
        <v>8300</v>
      </c>
      <c r="F98" s="15">
        <v>8300</v>
      </c>
    </row>
    <row r="99" spans="1:6" x14ac:dyDescent="0.25">
      <c r="A99" s="5"/>
      <c r="B99" s="5" t="s">
        <v>262</v>
      </c>
      <c r="C99" s="15">
        <v>0</v>
      </c>
      <c r="D99" s="15">
        <v>0</v>
      </c>
      <c r="E99" s="15">
        <v>0</v>
      </c>
      <c r="F99" s="15">
        <v>0</v>
      </c>
    </row>
    <row r="100" spans="1:6" ht="15.75" x14ac:dyDescent="0.25">
      <c r="A100" s="5"/>
      <c r="B100" s="8" t="s">
        <v>44</v>
      </c>
      <c r="C100" s="17">
        <f>C97</f>
        <v>8300</v>
      </c>
      <c r="D100" s="17">
        <f t="shared" ref="D100:F100" si="20">D97</f>
        <v>8300</v>
      </c>
      <c r="E100" s="17">
        <f t="shared" si="20"/>
        <v>8300</v>
      </c>
      <c r="F100" s="17">
        <f t="shared" si="20"/>
        <v>8300</v>
      </c>
    </row>
    <row r="101" spans="1:6" x14ac:dyDescent="0.25">
      <c r="A101" s="5"/>
      <c r="B101" s="7" t="s">
        <v>45</v>
      </c>
      <c r="C101" s="15"/>
      <c r="D101" s="15"/>
      <c r="E101" s="15"/>
      <c r="F101" s="15"/>
    </row>
    <row r="102" spans="1:6" ht="15.75" x14ac:dyDescent="0.25">
      <c r="A102" s="5"/>
      <c r="B102" s="5" t="s">
        <v>46</v>
      </c>
      <c r="C102" s="17">
        <f>C103+C104+C105</f>
        <v>94688</v>
      </c>
      <c r="D102" s="17">
        <f t="shared" ref="D102:F102" si="21">D103+D104+D105</f>
        <v>94688</v>
      </c>
      <c r="E102" s="17">
        <f t="shared" si="21"/>
        <v>94688</v>
      </c>
      <c r="F102" s="17">
        <f t="shared" si="21"/>
        <v>94688</v>
      </c>
    </row>
    <row r="103" spans="1:6" x14ac:dyDescent="0.25">
      <c r="A103" s="5"/>
      <c r="B103" s="5" t="s">
        <v>5</v>
      </c>
      <c r="C103" s="15">
        <v>98188</v>
      </c>
      <c r="D103" s="15">
        <v>98188</v>
      </c>
      <c r="E103" s="15">
        <v>98188</v>
      </c>
      <c r="F103" s="15">
        <v>98188</v>
      </c>
    </row>
    <row r="104" spans="1:6" x14ac:dyDescent="0.25">
      <c r="A104" s="5">
        <v>53</v>
      </c>
      <c r="B104" s="11" t="s">
        <v>263</v>
      </c>
      <c r="C104" s="15">
        <v>-100</v>
      </c>
      <c r="D104" s="15">
        <v>-100</v>
      </c>
      <c r="E104" s="15">
        <v>-100</v>
      </c>
      <c r="F104" s="15">
        <v>-100</v>
      </c>
    </row>
    <row r="105" spans="1:6" x14ac:dyDescent="0.25">
      <c r="A105" s="5">
        <v>54</v>
      </c>
      <c r="B105" s="11" t="s">
        <v>264</v>
      </c>
      <c r="C105" s="15">
        <v>-3400</v>
      </c>
      <c r="D105" s="15">
        <v>-3400</v>
      </c>
      <c r="E105" s="15">
        <v>-3400</v>
      </c>
      <c r="F105" s="15">
        <v>-3400</v>
      </c>
    </row>
    <row r="106" spans="1:6" ht="15.75" x14ac:dyDescent="0.25">
      <c r="A106" s="5"/>
      <c r="B106" s="5" t="s">
        <v>47</v>
      </c>
      <c r="C106" s="17">
        <f>C107+C108</f>
        <v>0</v>
      </c>
      <c r="D106" s="17">
        <f t="shared" ref="D106:F106" si="22">D107+D108</f>
        <v>0</v>
      </c>
      <c r="E106" s="17">
        <f t="shared" si="22"/>
        <v>0</v>
      </c>
      <c r="F106" s="17">
        <f t="shared" si="22"/>
        <v>0</v>
      </c>
    </row>
    <row r="107" spans="1:6" x14ac:dyDescent="0.25">
      <c r="A107" s="5"/>
      <c r="B107" s="5" t="s">
        <v>5</v>
      </c>
      <c r="C107" s="15">
        <v>14320</v>
      </c>
      <c r="D107" s="15">
        <v>14320</v>
      </c>
      <c r="E107" s="15">
        <v>14320</v>
      </c>
      <c r="F107" s="15">
        <v>14320</v>
      </c>
    </row>
    <row r="108" spans="1:6" x14ac:dyDescent="0.25">
      <c r="A108" s="5">
        <v>55</v>
      </c>
      <c r="B108" s="11" t="s">
        <v>265</v>
      </c>
      <c r="C108" s="15">
        <v>-14320</v>
      </c>
      <c r="D108" s="15">
        <v>-14320</v>
      </c>
      <c r="E108" s="15">
        <v>-14320</v>
      </c>
      <c r="F108" s="15">
        <v>-14320</v>
      </c>
    </row>
    <row r="109" spans="1:6" ht="15.75" x14ac:dyDescent="0.25">
      <c r="A109" s="5"/>
      <c r="B109" s="8" t="s">
        <v>48</v>
      </c>
      <c r="C109" s="17">
        <f>C102+C106</f>
        <v>94688</v>
      </c>
      <c r="D109" s="17">
        <f t="shared" ref="D109:F109" si="23">D102+D106</f>
        <v>94688</v>
      </c>
      <c r="E109" s="17">
        <f t="shared" si="23"/>
        <v>94688</v>
      </c>
      <c r="F109" s="17">
        <f t="shared" si="23"/>
        <v>94688</v>
      </c>
    </row>
    <row r="110" spans="1:6" x14ac:dyDescent="0.25">
      <c r="A110" s="5"/>
      <c r="B110" s="7" t="s">
        <v>49</v>
      </c>
      <c r="C110" s="15"/>
      <c r="D110" s="15"/>
      <c r="E110" s="15"/>
      <c r="F110" s="15"/>
    </row>
    <row r="111" spans="1:6" ht="15.75" x14ac:dyDescent="0.25">
      <c r="A111" s="5"/>
      <c r="B111" s="5" t="s">
        <v>50</v>
      </c>
      <c r="C111" s="17">
        <f>C112+C113+C114</f>
        <v>194555</v>
      </c>
      <c r="D111" s="17">
        <f t="shared" ref="D111:E111" si="24">D112+D113+D114</f>
        <v>174555</v>
      </c>
      <c r="E111" s="17">
        <f t="shared" si="24"/>
        <v>174555</v>
      </c>
      <c r="F111" s="17">
        <f>F112+F113+F114</f>
        <v>174555</v>
      </c>
    </row>
    <row r="112" spans="1:6" x14ac:dyDescent="0.25">
      <c r="A112" s="5"/>
      <c r="B112" s="11" t="s">
        <v>5</v>
      </c>
      <c r="C112" s="15">
        <v>144089</v>
      </c>
      <c r="D112" s="15">
        <v>144089</v>
      </c>
      <c r="E112" s="15">
        <v>144089</v>
      </c>
      <c r="F112" s="15">
        <v>144089</v>
      </c>
    </row>
    <row r="113" spans="1:6" x14ac:dyDescent="0.25">
      <c r="A113" s="11">
        <v>56</v>
      </c>
      <c r="B113" s="11" t="s">
        <v>266</v>
      </c>
      <c r="C113" s="15">
        <v>46400</v>
      </c>
      <c r="D113" s="15">
        <v>46400</v>
      </c>
      <c r="E113" s="15">
        <v>46400</v>
      </c>
      <c r="F113" s="15">
        <v>46400</v>
      </c>
    </row>
    <row r="114" spans="1:6" x14ac:dyDescent="0.25">
      <c r="A114" s="11">
        <v>57</v>
      </c>
      <c r="B114" s="11" t="s">
        <v>267</v>
      </c>
      <c r="C114" s="15">
        <v>4066</v>
      </c>
      <c r="D114" s="15">
        <v>-15934</v>
      </c>
      <c r="E114" s="15">
        <v>-15934</v>
      </c>
      <c r="F114" s="15">
        <v>-15934</v>
      </c>
    </row>
    <row r="115" spans="1:6" ht="15.75" x14ac:dyDescent="0.25">
      <c r="A115" s="5"/>
      <c r="B115" s="11" t="s">
        <v>268</v>
      </c>
      <c r="C115" s="17">
        <f>C116+C117</f>
        <v>171998</v>
      </c>
      <c r="D115" s="17">
        <f t="shared" ref="D115:F115" si="25">D116+D117</f>
        <v>153098</v>
      </c>
      <c r="E115" s="17">
        <f t="shared" si="25"/>
        <v>156108</v>
      </c>
      <c r="F115" s="17">
        <f t="shared" si="25"/>
        <v>156098</v>
      </c>
    </row>
    <row r="116" spans="1:6" x14ac:dyDescent="0.25">
      <c r="A116" s="5"/>
      <c r="B116" s="5" t="s">
        <v>5</v>
      </c>
      <c r="C116" s="18">
        <v>132898</v>
      </c>
      <c r="D116" s="18">
        <v>132898</v>
      </c>
      <c r="E116" s="18">
        <v>132898</v>
      </c>
      <c r="F116" s="18">
        <v>132898</v>
      </c>
    </row>
    <row r="117" spans="1:6" x14ac:dyDescent="0.25">
      <c r="A117" s="11">
        <v>58</v>
      </c>
      <c r="B117" s="11" t="s">
        <v>51</v>
      </c>
      <c r="C117" s="18">
        <v>39100</v>
      </c>
      <c r="D117" s="18">
        <v>20200</v>
      </c>
      <c r="E117" s="18">
        <v>23210</v>
      </c>
      <c r="F117" s="18">
        <v>23200</v>
      </c>
    </row>
    <row r="118" spans="1:6" ht="15.75" x14ac:dyDescent="0.25">
      <c r="A118" s="5"/>
      <c r="B118" s="8" t="s">
        <v>52</v>
      </c>
      <c r="C118" s="17">
        <f>C111+C115</f>
        <v>366553</v>
      </c>
      <c r="D118" s="17">
        <f t="shared" ref="D118:F118" si="26">D111+D115</f>
        <v>327653</v>
      </c>
      <c r="E118" s="17">
        <f t="shared" si="26"/>
        <v>330663</v>
      </c>
      <c r="F118" s="17">
        <f t="shared" si="26"/>
        <v>330653</v>
      </c>
    </row>
    <row r="119" spans="1:6" x14ac:dyDescent="0.25">
      <c r="A119" s="5"/>
      <c r="B119" s="7" t="s">
        <v>53</v>
      </c>
      <c r="C119" s="15"/>
      <c r="D119" s="15"/>
      <c r="E119" s="15"/>
      <c r="F119" s="15"/>
    </row>
    <row r="120" spans="1:6" ht="15.75" x14ac:dyDescent="0.25">
      <c r="A120" s="5"/>
      <c r="B120" s="5" t="s">
        <v>55</v>
      </c>
      <c r="C120" s="17">
        <f>C121+C122</f>
        <v>-7590</v>
      </c>
      <c r="D120" s="17">
        <f t="shared" ref="D120:F120" si="27">D121+D122</f>
        <v>-7590</v>
      </c>
      <c r="E120" s="17">
        <f t="shared" si="27"/>
        <v>-7590</v>
      </c>
      <c r="F120" s="17">
        <f t="shared" si="27"/>
        <v>-7590</v>
      </c>
    </row>
    <row r="121" spans="1:6" ht="15.75" x14ac:dyDescent="0.25">
      <c r="A121" s="5"/>
      <c r="B121" s="10" t="s">
        <v>5</v>
      </c>
      <c r="C121" s="18">
        <v>-8590</v>
      </c>
      <c r="D121" s="18">
        <v>-8590</v>
      </c>
      <c r="E121" s="18">
        <v>-8590</v>
      </c>
      <c r="F121" s="18">
        <v>-8590</v>
      </c>
    </row>
    <row r="122" spans="1:6" x14ac:dyDescent="0.25">
      <c r="A122" s="5">
        <v>59</v>
      </c>
      <c r="B122" s="11" t="s">
        <v>269</v>
      </c>
      <c r="C122" s="18">
        <v>1000</v>
      </c>
      <c r="D122" s="18">
        <v>1000</v>
      </c>
      <c r="E122" s="18">
        <v>1000</v>
      </c>
      <c r="F122" s="18">
        <v>1000</v>
      </c>
    </row>
    <row r="123" spans="1:6" ht="15.75" x14ac:dyDescent="0.25">
      <c r="A123" s="5"/>
      <c r="B123" s="11" t="s">
        <v>54</v>
      </c>
      <c r="C123" s="17">
        <f>C124+C125+C126+C127+C128</f>
        <v>198369</v>
      </c>
      <c r="D123" s="17">
        <f t="shared" ref="D123:F123" si="28">D124+D125+D126+D127+D128</f>
        <v>206624</v>
      </c>
      <c r="E123" s="17">
        <f t="shared" si="28"/>
        <v>222174</v>
      </c>
      <c r="F123" s="17">
        <f t="shared" si="28"/>
        <v>237544</v>
      </c>
    </row>
    <row r="124" spans="1:6" ht="15.75" x14ac:dyDescent="0.25">
      <c r="A124" s="5"/>
      <c r="B124" s="10" t="s">
        <v>5</v>
      </c>
      <c r="C124" s="18">
        <v>214369</v>
      </c>
      <c r="D124" s="18">
        <v>214369</v>
      </c>
      <c r="E124" s="18">
        <v>214369</v>
      </c>
      <c r="F124" s="18">
        <v>214369</v>
      </c>
    </row>
    <row r="125" spans="1:6" x14ac:dyDescent="0.25">
      <c r="A125" s="5">
        <v>60</v>
      </c>
      <c r="B125" s="11" t="s">
        <v>55</v>
      </c>
      <c r="C125" s="18">
        <v>0</v>
      </c>
      <c r="D125" s="18">
        <v>7755</v>
      </c>
      <c r="E125" s="18">
        <v>22105</v>
      </c>
      <c r="F125" s="18">
        <v>37175</v>
      </c>
    </row>
    <row r="126" spans="1:6" x14ac:dyDescent="0.25">
      <c r="A126" s="5">
        <v>61</v>
      </c>
      <c r="B126" s="11" t="s">
        <v>270</v>
      </c>
      <c r="C126" s="18">
        <v>-9800</v>
      </c>
      <c r="D126" s="18">
        <v>-9200</v>
      </c>
      <c r="E126" s="18">
        <v>-8000</v>
      </c>
      <c r="F126" s="18">
        <v>-7700</v>
      </c>
    </row>
    <row r="127" spans="1:6" x14ac:dyDescent="0.25">
      <c r="A127" s="5">
        <v>62</v>
      </c>
      <c r="B127" s="11" t="s">
        <v>271</v>
      </c>
      <c r="C127" s="18">
        <v>2000</v>
      </c>
      <c r="D127" s="18">
        <v>1900</v>
      </c>
      <c r="E127" s="18">
        <v>1900</v>
      </c>
      <c r="F127" s="18">
        <v>1900</v>
      </c>
    </row>
    <row r="128" spans="1:6" x14ac:dyDescent="0.25">
      <c r="A128" s="5">
        <v>63</v>
      </c>
      <c r="B128" s="11" t="s">
        <v>272</v>
      </c>
      <c r="C128" s="18">
        <v>-8200</v>
      </c>
      <c r="D128" s="18">
        <v>-8200</v>
      </c>
      <c r="E128" s="18">
        <v>-8200</v>
      </c>
      <c r="F128" s="18">
        <v>-8200</v>
      </c>
    </row>
    <row r="129" spans="1:6" ht="15.75" x14ac:dyDescent="0.25">
      <c r="A129" s="5"/>
      <c r="B129" s="8" t="s">
        <v>56</v>
      </c>
      <c r="C129" s="17">
        <f>C120+C123</f>
        <v>190779</v>
      </c>
      <c r="D129" s="17">
        <f t="shared" ref="D129:F129" si="29">D120+D123</f>
        <v>199034</v>
      </c>
      <c r="E129" s="17">
        <f t="shared" si="29"/>
        <v>214584</v>
      </c>
      <c r="F129" s="17">
        <f t="shared" si="29"/>
        <v>229954</v>
      </c>
    </row>
    <row r="130" spans="1:6" x14ac:dyDescent="0.25">
      <c r="A130" s="5"/>
      <c r="B130" s="7" t="s">
        <v>57</v>
      </c>
      <c r="C130" s="15"/>
      <c r="D130" s="15"/>
      <c r="E130" s="15"/>
      <c r="F130" s="15"/>
    </row>
    <row r="131" spans="1:6" ht="15.75" x14ac:dyDescent="0.25">
      <c r="A131" s="5"/>
      <c r="B131" s="5" t="s">
        <v>58</v>
      </c>
      <c r="C131" s="17">
        <f>C132+C133+C134+C135+C136+C137+C138+C139</f>
        <v>86907</v>
      </c>
      <c r="D131" s="17">
        <f t="shared" ref="D131:F131" si="30">D132+D133+D134+D135+D136+D137+D138+D139</f>
        <v>79807</v>
      </c>
      <c r="E131" s="17">
        <f t="shared" si="30"/>
        <v>74307</v>
      </c>
      <c r="F131" s="17">
        <f t="shared" si="30"/>
        <v>73307</v>
      </c>
    </row>
    <row r="132" spans="1:6" x14ac:dyDescent="0.25">
      <c r="A132" s="5"/>
      <c r="B132" s="5" t="s">
        <v>5</v>
      </c>
      <c r="C132" s="15">
        <v>92707</v>
      </c>
      <c r="D132" s="15">
        <v>92707</v>
      </c>
      <c r="E132" s="15">
        <v>92707</v>
      </c>
      <c r="F132" s="15">
        <v>92707</v>
      </c>
    </row>
    <row r="133" spans="1:6" x14ac:dyDescent="0.25">
      <c r="A133" s="5">
        <v>64</v>
      </c>
      <c r="B133" s="11" t="s">
        <v>60</v>
      </c>
      <c r="C133" s="15">
        <v>1800</v>
      </c>
      <c r="D133" s="15">
        <v>1900</v>
      </c>
      <c r="E133" s="15">
        <v>1900</v>
      </c>
      <c r="F133" s="15">
        <v>1900</v>
      </c>
    </row>
    <row r="134" spans="1:6" x14ac:dyDescent="0.25">
      <c r="A134" s="5">
        <v>65</v>
      </c>
      <c r="B134" s="11" t="s">
        <v>61</v>
      </c>
      <c r="C134" s="15">
        <v>-600</v>
      </c>
      <c r="D134" s="15">
        <v>-600</v>
      </c>
      <c r="E134" s="15">
        <v>-600</v>
      </c>
      <c r="F134" s="15">
        <v>-600</v>
      </c>
    </row>
    <row r="135" spans="1:6" x14ac:dyDescent="0.25">
      <c r="A135" s="5">
        <v>66</v>
      </c>
      <c r="B135" s="12" t="s">
        <v>273</v>
      </c>
      <c r="C135" s="15">
        <v>-12500</v>
      </c>
      <c r="D135" s="15">
        <v>-12500</v>
      </c>
      <c r="E135" s="15">
        <v>-12500</v>
      </c>
      <c r="F135" s="15">
        <v>-12500</v>
      </c>
    </row>
    <row r="136" spans="1:6" x14ac:dyDescent="0.25">
      <c r="A136" s="5">
        <v>67</v>
      </c>
      <c r="B136" s="11" t="s">
        <v>274</v>
      </c>
      <c r="C136" s="15">
        <v>-500</v>
      </c>
      <c r="D136" s="15">
        <v>-3000</v>
      </c>
      <c r="E136" s="15">
        <v>-4000</v>
      </c>
      <c r="F136" s="15">
        <v>-5000</v>
      </c>
    </row>
    <row r="137" spans="1:6" x14ac:dyDescent="0.25">
      <c r="A137" s="5">
        <v>68</v>
      </c>
      <c r="B137" s="11" t="s">
        <v>275</v>
      </c>
      <c r="C137" s="15">
        <v>0</v>
      </c>
      <c r="D137" s="15">
        <v>-5000</v>
      </c>
      <c r="E137" s="15">
        <v>-5000</v>
      </c>
      <c r="F137" s="15">
        <v>-5000</v>
      </c>
    </row>
    <row r="138" spans="1:6" x14ac:dyDescent="0.25">
      <c r="A138" s="5">
        <v>69</v>
      </c>
      <c r="B138" s="11" t="s">
        <v>59</v>
      </c>
      <c r="C138" s="15">
        <v>5000</v>
      </c>
      <c r="D138" s="15">
        <v>5000</v>
      </c>
      <c r="E138" s="15">
        <v>500</v>
      </c>
      <c r="F138" s="15">
        <v>500</v>
      </c>
    </row>
    <row r="139" spans="1:6" x14ac:dyDescent="0.25">
      <c r="A139" s="5">
        <v>70</v>
      </c>
      <c r="B139" s="11" t="s">
        <v>276</v>
      </c>
      <c r="C139" s="15">
        <v>1000</v>
      </c>
      <c r="D139" s="15">
        <v>1300</v>
      </c>
      <c r="E139" s="15">
        <v>1300</v>
      </c>
      <c r="F139" s="15">
        <v>1300</v>
      </c>
    </row>
    <row r="140" spans="1:6" ht="15.75" x14ac:dyDescent="0.25">
      <c r="A140" s="5"/>
      <c r="B140" s="5" t="s">
        <v>62</v>
      </c>
      <c r="C140" s="17">
        <f>C141</f>
        <v>14309</v>
      </c>
      <c r="D140" s="17">
        <f t="shared" ref="D140:F140" si="31">D141</f>
        <v>14309</v>
      </c>
      <c r="E140" s="17">
        <f t="shared" si="31"/>
        <v>14309</v>
      </c>
      <c r="F140" s="17">
        <f t="shared" si="31"/>
        <v>14309</v>
      </c>
    </row>
    <row r="141" spans="1:6" x14ac:dyDescent="0.25">
      <c r="A141" s="5"/>
      <c r="B141" s="5" t="s">
        <v>5</v>
      </c>
      <c r="C141" s="15">
        <v>14309</v>
      </c>
      <c r="D141" s="15">
        <v>14309</v>
      </c>
      <c r="E141" s="15">
        <v>14309</v>
      </c>
      <c r="F141" s="15">
        <v>14309</v>
      </c>
    </row>
    <row r="142" spans="1:6" ht="15.75" x14ac:dyDescent="0.25">
      <c r="A142" s="5"/>
      <c r="B142" s="5" t="s">
        <v>63</v>
      </c>
      <c r="C142" s="17">
        <f>C143+C144</f>
        <v>0</v>
      </c>
      <c r="D142" s="17">
        <f t="shared" ref="D142:F142" si="32">D143+D144</f>
        <v>0</v>
      </c>
      <c r="E142" s="17">
        <f t="shared" si="32"/>
        <v>0</v>
      </c>
      <c r="F142" s="17">
        <f t="shared" si="32"/>
        <v>0</v>
      </c>
    </row>
    <row r="143" spans="1:6" x14ac:dyDescent="0.25">
      <c r="A143" s="5"/>
      <c r="B143" s="5" t="s">
        <v>5</v>
      </c>
      <c r="C143" s="15">
        <v>860</v>
      </c>
      <c r="D143" s="15">
        <v>860</v>
      </c>
      <c r="E143" s="15">
        <v>860</v>
      </c>
      <c r="F143" s="15">
        <v>860</v>
      </c>
    </row>
    <row r="144" spans="1:6" x14ac:dyDescent="0.25">
      <c r="A144" s="5">
        <v>71</v>
      </c>
      <c r="B144" s="11" t="s">
        <v>64</v>
      </c>
      <c r="C144" s="15">
        <v>-860</v>
      </c>
      <c r="D144" s="15">
        <v>-860</v>
      </c>
      <c r="E144" s="15">
        <v>-860</v>
      </c>
      <c r="F144" s="15">
        <v>-860</v>
      </c>
    </row>
    <row r="145" spans="1:6" ht="15.75" x14ac:dyDescent="0.25">
      <c r="A145" s="5"/>
      <c r="B145" s="8" t="s">
        <v>65</v>
      </c>
      <c r="C145" s="17">
        <f>C131+C140+C142</f>
        <v>101216</v>
      </c>
      <c r="D145" s="17">
        <f t="shared" ref="D145:F145" si="33">D131+D140+D142</f>
        <v>94116</v>
      </c>
      <c r="E145" s="17">
        <f t="shared" si="33"/>
        <v>88616</v>
      </c>
      <c r="F145" s="17">
        <f t="shared" si="33"/>
        <v>87616</v>
      </c>
    </row>
    <row r="146" spans="1:6" x14ac:dyDescent="0.25">
      <c r="A146" s="5"/>
      <c r="B146" s="7" t="s">
        <v>66</v>
      </c>
      <c r="C146" s="15"/>
      <c r="D146" s="15"/>
      <c r="E146" s="15"/>
      <c r="F146" s="15"/>
    </row>
    <row r="147" spans="1:6" ht="15.75" x14ac:dyDescent="0.25">
      <c r="A147" s="5"/>
      <c r="B147" s="5" t="s">
        <v>67</v>
      </c>
      <c r="C147" s="17">
        <f>C148</f>
        <v>7244</v>
      </c>
      <c r="D147" s="17">
        <f t="shared" ref="D147:F147" si="34">D148</f>
        <v>7244</v>
      </c>
      <c r="E147" s="17">
        <f t="shared" si="34"/>
        <v>7244</v>
      </c>
      <c r="F147" s="17">
        <f t="shared" si="34"/>
        <v>7244</v>
      </c>
    </row>
    <row r="148" spans="1:6" x14ac:dyDescent="0.25">
      <c r="A148" s="5"/>
      <c r="B148" s="5" t="s">
        <v>5</v>
      </c>
      <c r="C148" s="15">
        <v>7244</v>
      </c>
      <c r="D148" s="15">
        <v>7244</v>
      </c>
      <c r="E148" s="15">
        <v>7244</v>
      </c>
      <c r="F148" s="15">
        <v>7244</v>
      </c>
    </row>
    <row r="149" spans="1:6" ht="15.75" x14ac:dyDescent="0.25">
      <c r="A149" s="5"/>
      <c r="B149" s="5" t="s">
        <v>68</v>
      </c>
      <c r="C149" s="17">
        <f>C150</f>
        <v>7409</v>
      </c>
      <c r="D149" s="17">
        <f t="shared" ref="D149:F149" si="35">D150</f>
        <v>7409</v>
      </c>
      <c r="E149" s="17">
        <f t="shared" si="35"/>
        <v>7409</v>
      </c>
      <c r="F149" s="17">
        <f t="shared" si="35"/>
        <v>7409</v>
      </c>
    </row>
    <row r="150" spans="1:6" x14ac:dyDescent="0.25">
      <c r="A150" s="5"/>
      <c r="B150" s="5" t="s">
        <v>5</v>
      </c>
      <c r="C150" s="15">
        <v>7409</v>
      </c>
      <c r="D150" s="15">
        <v>7409</v>
      </c>
      <c r="E150" s="15">
        <v>7409</v>
      </c>
      <c r="F150" s="15">
        <v>7409</v>
      </c>
    </row>
    <row r="151" spans="1:6" ht="15.75" x14ac:dyDescent="0.25">
      <c r="A151" s="5"/>
      <c r="B151" s="5" t="s">
        <v>277</v>
      </c>
      <c r="C151" s="17">
        <f>C152+C153+C154+C155</f>
        <v>5091</v>
      </c>
      <c r="D151" s="17">
        <f t="shared" ref="D151:F151" si="36">D152+D153+D154+D155</f>
        <v>-2909</v>
      </c>
      <c r="E151" s="17">
        <f t="shared" si="36"/>
        <v>-2909</v>
      </c>
      <c r="F151" s="17">
        <f t="shared" si="36"/>
        <v>-2909</v>
      </c>
    </row>
    <row r="152" spans="1:6" x14ac:dyDescent="0.25">
      <c r="A152" s="5"/>
      <c r="B152" s="5" t="s">
        <v>5</v>
      </c>
      <c r="C152" s="15">
        <v>1591</v>
      </c>
      <c r="D152" s="15">
        <v>1591</v>
      </c>
      <c r="E152" s="15">
        <v>1591</v>
      </c>
      <c r="F152" s="15">
        <v>1591</v>
      </c>
    </row>
    <row r="153" spans="1:6" x14ac:dyDescent="0.25">
      <c r="A153" s="5">
        <v>72</v>
      </c>
      <c r="B153" s="5" t="s">
        <v>278</v>
      </c>
      <c r="C153" s="15">
        <v>0</v>
      </c>
      <c r="D153" s="15">
        <v>-6000</v>
      </c>
      <c r="E153" s="15">
        <v>-6000</v>
      </c>
      <c r="F153" s="15">
        <v>-6000</v>
      </c>
    </row>
    <row r="154" spans="1:6" x14ac:dyDescent="0.25">
      <c r="A154" s="5">
        <v>73</v>
      </c>
      <c r="B154" s="5" t="s">
        <v>279</v>
      </c>
      <c r="C154" s="15">
        <v>1500</v>
      </c>
      <c r="D154" s="15">
        <v>1500</v>
      </c>
      <c r="E154" s="15">
        <v>1500</v>
      </c>
      <c r="F154" s="15">
        <v>1500</v>
      </c>
    </row>
    <row r="155" spans="1:6" x14ac:dyDescent="0.25">
      <c r="A155" s="5">
        <v>74</v>
      </c>
      <c r="B155" s="5" t="s">
        <v>280</v>
      </c>
      <c r="C155" s="15">
        <v>2000</v>
      </c>
      <c r="D155" s="15">
        <v>0</v>
      </c>
      <c r="E155" s="15">
        <v>0</v>
      </c>
      <c r="F155" s="15">
        <v>0</v>
      </c>
    </row>
    <row r="156" spans="1:6" ht="15.75" x14ac:dyDescent="0.25">
      <c r="A156" s="5"/>
      <c r="B156" s="5" t="s">
        <v>69</v>
      </c>
      <c r="C156" s="17">
        <f>C157+C158+C159</f>
        <v>-3000</v>
      </c>
      <c r="D156" s="17">
        <f t="shared" ref="D156:F156" si="37">D157+D158+D159</f>
        <v>0</v>
      </c>
      <c r="E156" s="17">
        <f t="shared" si="37"/>
        <v>0</v>
      </c>
      <c r="F156" s="17">
        <f t="shared" si="37"/>
        <v>0</v>
      </c>
    </row>
    <row r="157" spans="1:6" x14ac:dyDescent="0.25">
      <c r="A157" s="5"/>
      <c r="B157" s="5" t="s">
        <v>5</v>
      </c>
      <c r="C157" s="15">
        <v>0</v>
      </c>
      <c r="D157" s="15">
        <v>0</v>
      </c>
      <c r="E157" s="15">
        <v>0</v>
      </c>
      <c r="F157" s="15">
        <v>0</v>
      </c>
    </row>
    <row r="158" spans="1:6" x14ac:dyDescent="0.25">
      <c r="A158" s="5">
        <v>75</v>
      </c>
      <c r="B158" s="5" t="s">
        <v>281</v>
      </c>
      <c r="C158" s="15">
        <v>-750</v>
      </c>
      <c r="D158" s="15">
        <v>-1500</v>
      </c>
      <c r="E158" s="15">
        <v>-3500</v>
      </c>
      <c r="F158" s="15">
        <v>-3500</v>
      </c>
    </row>
    <row r="159" spans="1:6" x14ac:dyDescent="0.25">
      <c r="A159" s="5">
        <v>76</v>
      </c>
      <c r="B159" s="5" t="s">
        <v>282</v>
      </c>
      <c r="C159" s="15">
        <v>-2250</v>
      </c>
      <c r="D159" s="15">
        <v>1500</v>
      </c>
      <c r="E159" s="15">
        <v>3500</v>
      </c>
      <c r="F159" s="15">
        <v>3500</v>
      </c>
    </row>
    <row r="160" spans="1:6" ht="15.75" x14ac:dyDescent="0.25">
      <c r="A160" s="5"/>
      <c r="B160" s="8" t="s">
        <v>70</v>
      </c>
      <c r="C160" s="17">
        <f>C147+C149+C151+C156</f>
        <v>16744</v>
      </c>
      <c r="D160" s="17">
        <f t="shared" ref="D160:F160" si="38">D147+D149+D151+D156</f>
        <v>11744</v>
      </c>
      <c r="E160" s="17">
        <f t="shared" si="38"/>
        <v>11744</v>
      </c>
      <c r="F160" s="17">
        <f t="shared" si="38"/>
        <v>11744</v>
      </c>
    </row>
    <row r="161" spans="1:6" ht="15.75" x14ac:dyDescent="0.25">
      <c r="A161" s="5"/>
      <c r="B161" s="8" t="s">
        <v>71</v>
      </c>
      <c r="C161" s="17">
        <f>C160+C145+C129+C118+C109+C100+C95+C79+C61+C53+C35+C17</f>
        <v>-7936719</v>
      </c>
      <c r="D161" s="17">
        <f t="shared" ref="D161:F161" si="39">D160+D145+D129+D118+D109+D100+D95+D79+D61+D53+D35+D17</f>
        <v>-7797817</v>
      </c>
      <c r="E161" s="17">
        <f t="shared" si="39"/>
        <v>-7760464</v>
      </c>
      <c r="F161" s="17">
        <f t="shared" si="39"/>
        <v>-7786522</v>
      </c>
    </row>
    <row r="162" spans="1:6" x14ac:dyDescent="0.25">
      <c r="A162" s="5"/>
      <c r="B162" s="6" t="s">
        <v>72</v>
      </c>
      <c r="C162" s="15"/>
      <c r="D162" s="15"/>
      <c r="E162" s="15"/>
      <c r="F162" s="15"/>
    </row>
    <row r="163" spans="1:6" x14ac:dyDescent="0.25">
      <c r="A163" s="5"/>
      <c r="B163" s="7" t="s">
        <v>73</v>
      </c>
      <c r="C163" s="15"/>
      <c r="D163" s="15"/>
      <c r="E163" s="15"/>
      <c r="F163" s="15"/>
    </row>
    <row r="164" spans="1:6" ht="15.75" x14ac:dyDescent="0.25">
      <c r="A164" s="5"/>
      <c r="B164" s="5" t="s">
        <v>74</v>
      </c>
      <c r="C164" s="17">
        <f>SUM(C165:C172)</f>
        <v>260089</v>
      </c>
      <c r="D164" s="17">
        <f t="shared" ref="D164:F164" si="40">SUM(D165:D172)</f>
        <v>258689</v>
      </c>
      <c r="E164" s="17">
        <f t="shared" si="40"/>
        <v>256989</v>
      </c>
      <c r="F164" s="17">
        <f t="shared" si="40"/>
        <v>256989</v>
      </c>
    </row>
    <row r="165" spans="1:6" x14ac:dyDescent="0.25">
      <c r="A165" s="5"/>
      <c r="B165" s="5" t="s">
        <v>5</v>
      </c>
      <c r="C165" s="15">
        <v>268289</v>
      </c>
      <c r="D165" s="15">
        <v>268289</v>
      </c>
      <c r="E165" s="15">
        <v>268289</v>
      </c>
      <c r="F165" s="15">
        <v>268289</v>
      </c>
    </row>
    <row r="166" spans="1:6" x14ac:dyDescent="0.25">
      <c r="A166" s="5">
        <v>77</v>
      </c>
      <c r="B166" s="5" t="s">
        <v>283</v>
      </c>
      <c r="C166" s="15">
        <v>-4800</v>
      </c>
      <c r="D166" s="15">
        <v>-6600</v>
      </c>
      <c r="E166" s="15">
        <v>-6600</v>
      </c>
      <c r="F166" s="15">
        <v>-6600</v>
      </c>
    </row>
    <row r="167" spans="1:6" x14ac:dyDescent="0.25">
      <c r="A167" s="5">
        <v>78</v>
      </c>
      <c r="B167" s="5" t="s">
        <v>284</v>
      </c>
      <c r="C167" s="15">
        <v>1300</v>
      </c>
      <c r="D167" s="15">
        <v>2600</v>
      </c>
      <c r="E167" s="15">
        <v>2600</v>
      </c>
      <c r="F167" s="15">
        <v>2600</v>
      </c>
    </row>
    <row r="168" spans="1:6" x14ac:dyDescent="0.25">
      <c r="A168" s="5">
        <v>79</v>
      </c>
      <c r="B168" s="5" t="s">
        <v>285</v>
      </c>
      <c r="C168" s="15">
        <v>-1500</v>
      </c>
      <c r="D168" s="15">
        <v>-1500</v>
      </c>
      <c r="E168" s="15">
        <v>-1500</v>
      </c>
      <c r="F168" s="15">
        <v>-1500</v>
      </c>
    </row>
    <row r="169" spans="1:6" x14ac:dyDescent="0.25">
      <c r="A169" s="5">
        <v>80</v>
      </c>
      <c r="B169" s="5" t="s">
        <v>286</v>
      </c>
      <c r="C169" s="15">
        <v>300</v>
      </c>
      <c r="D169" s="15">
        <v>-600</v>
      </c>
      <c r="E169" s="15">
        <v>-2300</v>
      </c>
      <c r="F169" s="15">
        <v>-2300</v>
      </c>
    </row>
    <row r="170" spans="1:6" x14ac:dyDescent="0.25">
      <c r="A170" s="5">
        <v>81</v>
      </c>
      <c r="B170" s="5" t="s">
        <v>287</v>
      </c>
      <c r="C170" s="15">
        <v>-2000</v>
      </c>
      <c r="D170" s="15">
        <v>-2000</v>
      </c>
      <c r="E170" s="15">
        <v>-2000</v>
      </c>
      <c r="F170" s="15">
        <v>-2000</v>
      </c>
    </row>
    <row r="171" spans="1:6" x14ac:dyDescent="0.25">
      <c r="A171" s="5">
        <v>82</v>
      </c>
      <c r="B171" s="5" t="s">
        <v>288</v>
      </c>
      <c r="C171" s="15">
        <v>-3500</v>
      </c>
      <c r="D171" s="15">
        <v>-3500</v>
      </c>
      <c r="E171" s="15">
        <v>-3500</v>
      </c>
      <c r="F171" s="15">
        <v>-3500</v>
      </c>
    </row>
    <row r="172" spans="1:6" x14ac:dyDescent="0.25">
      <c r="A172" s="5">
        <v>83</v>
      </c>
      <c r="B172" s="5" t="s">
        <v>289</v>
      </c>
      <c r="C172" s="15">
        <v>2000</v>
      </c>
      <c r="D172" s="15">
        <v>2000</v>
      </c>
      <c r="E172" s="15">
        <v>2000</v>
      </c>
      <c r="F172" s="15">
        <v>2000</v>
      </c>
    </row>
    <row r="173" spans="1:6" ht="15.75" x14ac:dyDescent="0.25">
      <c r="A173" s="5"/>
      <c r="B173" s="5" t="s">
        <v>76</v>
      </c>
      <c r="C173" s="17">
        <f>C174+C175+C176</f>
        <v>35559</v>
      </c>
      <c r="D173" s="17">
        <f t="shared" ref="D173:F173" si="41">D174+D175+D176</f>
        <v>31859</v>
      </c>
      <c r="E173" s="17">
        <f t="shared" si="41"/>
        <v>31859</v>
      </c>
      <c r="F173" s="17">
        <f t="shared" si="41"/>
        <v>31859</v>
      </c>
    </row>
    <row r="174" spans="1:6" x14ac:dyDescent="0.25">
      <c r="A174" s="5"/>
      <c r="B174" s="5" t="s">
        <v>5</v>
      </c>
      <c r="C174" s="15">
        <v>48959</v>
      </c>
      <c r="D174" s="15">
        <v>48959</v>
      </c>
      <c r="E174" s="15">
        <v>48959</v>
      </c>
      <c r="F174" s="15">
        <v>48959</v>
      </c>
    </row>
    <row r="175" spans="1:6" x14ac:dyDescent="0.25">
      <c r="A175" s="5">
        <v>84</v>
      </c>
      <c r="B175" s="11" t="s">
        <v>290</v>
      </c>
      <c r="C175" s="15">
        <v>-1400</v>
      </c>
      <c r="D175" s="15">
        <v>-2100</v>
      </c>
      <c r="E175" s="15">
        <v>-2100</v>
      </c>
      <c r="F175" s="15">
        <v>-2100</v>
      </c>
    </row>
    <row r="176" spans="1:6" x14ac:dyDescent="0.25">
      <c r="A176" s="5">
        <v>85</v>
      </c>
      <c r="B176" s="11" t="s">
        <v>291</v>
      </c>
      <c r="C176" s="15">
        <v>-12000</v>
      </c>
      <c r="D176" s="15">
        <v>-15000</v>
      </c>
      <c r="E176" s="15">
        <v>-15000</v>
      </c>
      <c r="F176" s="15">
        <v>-15000</v>
      </c>
    </row>
    <row r="177" spans="1:6" ht="15.75" x14ac:dyDescent="0.25">
      <c r="A177" s="5"/>
      <c r="B177" s="5" t="s">
        <v>77</v>
      </c>
      <c r="C177" s="17">
        <f>C178+C179+C180</f>
        <v>86492</v>
      </c>
      <c r="D177" s="17">
        <f t="shared" ref="D177:F177" si="42">D178+D179+D180</f>
        <v>86492</v>
      </c>
      <c r="E177" s="17">
        <f t="shared" si="42"/>
        <v>86492</v>
      </c>
      <c r="F177" s="17">
        <f t="shared" si="42"/>
        <v>86492</v>
      </c>
    </row>
    <row r="178" spans="1:6" x14ac:dyDescent="0.25">
      <c r="A178" s="5"/>
      <c r="B178" s="5" t="s">
        <v>5</v>
      </c>
      <c r="C178" s="15">
        <v>86792</v>
      </c>
      <c r="D178" s="15">
        <v>86792</v>
      </c>
      <c r="E178" s="15">
        <v>86792</v>
      </c>
      <c r="F178" s="15">
        <v>86792</v>
      </c>
    </row>
    <row r="179" spans="1:6" x14ac:dyDescent="0.25">
      <c r="A179" s="5">
        <v>86</v>
      </c>
      <c r="B179" s="11" t="s">
        <v>292</v>
      </c>
      <c r="C179" s="15">
        <v>-2000</v>
      </c>
      <c r="D179" s="15">
        <v>-2000</v>
      </c>
      <c r="E179" s="15">
        <v>-2000</v>
      </c>
      <c r="F179" s="15">
        <v>-2000</v>
      </c>
    </row>
    <row r="180" spans="1:6" x14ac:dyDescent="0.25">
      <c r="A180" s="5">
        <v>87</v>
      </c>
      <c r="B180" s="11" t="s">
        <v>293</v>
      </c>
      <c r="C180" s="15">
        <v>1700</v>
      </c>
      <c r="D180" s="15">
        <v>1700</v>
      </c>
      <c r="E180" s="15">
        <v>1700</v>
      </c>
      <c r="F180" s="15">
        <v>1700</v>
      </c>
    </row>
    <row r="181" spans="1:6" ht="15.75" x14ac:dyDescent="0.25">
      <c r="A181" s="5"/>
      <c r="B181" s="5" t="s">
        <v>78</v>
      </c>
      <c r="C181" s="17">
        <f>C182+C183+C184</f>
        <v>65802</v>
      </c>
      <c r="D181" s="17">
        <f t="shared" ref="D181:F181" si="43">D182+D183+D184</f>
        <v>66302</v>
      </c>
      <c r="E181" s="17">
        <f t="shared" si="43"/>
        <v>65802</v>
      </c>
      <c r="F181" s="17">
        <f t="shared" si="43"/>
        <v>65802</v>
      </c>
    </row>
    <row r="182" spans="1:6" x14ac:dyDescent="0.25">
      <c r="A182" s="5"/>
      <c r="B182" s="5" t="s">
        <v>5</v>
      </c>
      <c r="C182" s="15">
        <v>68602</v>
      </c>
      <c r="D182" s="15">
        <v>68602</v>
      </c>
      <c r="E182" s="15">
        <v>68602</v>
      </c>
      <c r="F182" s="15">
        <v>68602</v>
      </c>
    </row>
    <row r="183" spans="1:6" x14ac:dyDescent="0.25">
      <c r="A183" s="5">
        <v>88</v>
      </c>
      <c r="B183" s="5" t="s">
        <v>294</v>
      </c>
      <c r="C183" s="15">
        <v>0</v>
      </c>
      <c r="D183" s="15">
        <v>500</v>
      </c>
      <c r="E183" s="15">
        <v>0</v>
      </c>
      <c r="F183" s="15">
        <v>0</v>
      </c>
    </row>
    <row r="184" spans="1:6" x14ac:dyDescent="0.25">
      <c r="A184" s="5">
        <v>89</v>
      </c>
      <c r="B184" s="5" t="s">
        <v>295</v>
      </c>
      <c r="C184" s="15">
        <v>-2800</v>
      </c>
      <c r="D184" s="15">
        <v>-2800</v>
      </c>
      <c r="E184" s="15">
        <v>-2800</v>
      </c>
      <c r="F184" s="15">
        <v>-2800</v>
      </c>
    </row>
    <row r="185" spans="1:6" ht="15.75" x14ac:dyDescent="0.25">
      <c r="A185" s="5"/>
      <c r="B185" s="8" t="s">
        <v>79</v>
      </c>
      <c r="C185" s="1">
        <f>C164+C173+C177+C181</f>
        <v>447942</v>
      </c>
      <c r="D185" s="1">
        <f t="shared" ref="D185:F185" si="44">D164+D173+D177+D181</f>
        <v>443342</v>
      </c>
      <c r="E185" s="1">
        <f t="shared" si="44"/>
        <v>441142</v>
      </c>
      <c r="F185" s="1">
        <f t="shared" si="44"/>
        <v>441142</v>
      </c>
    </row>
    <row r="186" spans="1:6" x14ac:dyDescent="0.25">
      <c r="A186" s="5"/>
      <c r="B186" s="7" t="s">
        <v>80</v>
      </c>
      <c r="C186" s="15"/>
      <c r="D186" s="15"/>
      <c r="E186" s="15"/>
      <c r="F186" s="15"/>
    </row>
    <row r="187" spans="1:6" ht="15.75" x14ac:dyDescent="0.25">
      <c r="A187" s="5"/>
      <c r="B187" s="5" t="s">
        <v>80</v>
      </c>
      <c r="C187" s="17">
        <f>SUM(C188:C197)</f>
        <v>1139630</v>
      </c>
      <c r="D187" s="17">
        <f>SUM(D188:D197)</f>
        <v>1120630</v>
      </c>
      <c r="E187" s="17">
        <f>SUM(E188:E197)</f>
        <v>1105630</v>
      </c>
      <c r="F187" s="17">
        <f>SUM(F188:F197)</f>
        <v>1090630</v>
      </c>
    </row>
    <row r="188" spans="1:6" x14ac:dyDescent="0.25">
      <c r="A188" s="5"/>
      <c r="B188" s="5" t="s">
        <v>5</v>
      </c>
      <c r="C188" s="15">
        <v>1167230</v>
      </c>
      <c r="D188" s="15">
        <v>1167230</v>
      </c>
      <c r="E188" s="15">
        <v>1167230</v>
      </c>
      <c r="F188" s="15">
        <v>1167230</v>
      </c>
    </row>
    <row r="189" spans="1:6" x14ac:dyDescent="0.25">
      <c r="A189" s="5">
        <v>90</v>
      </c>
      <c r="B189" s="5" t="s">
        <v>296</v>
      </c>
      <c r="C189" s="15">
        <v>-2000</v>
      </c>
      <c r="D189" s="15">
        <v>-3000</v>
      </c>
      <c r="E189" s="15">
        <v>-3000</v>
      </c>
      <c r="F189" s="15">
        <v>-3000</v>
      </c>
    </row>
    <row r="190" spans="1:6" x14ac:dyDescent="0.25">
      <c r="A190" s="5">
        <v>91</v>
      </c>
      <c r="B190" s="5" t="s">
        <v>297</v>
      </c>
      <c r="C190" s="15">
        <v>-8509</v>
      </c>
      <c r="D190" s="15">
        <v>-8509</v>
      </c>
      <c r="E190" s="15">
        <v>-8509</v>
      </c>
      <c r="F190" s="15">
        <v>-8509</v>
      </c>
    </row>
    <row r="191" spans="1:6" x14ac:dyDescent="0.25">
      <c r="A191" s="5">
        <v>92</v>
      </c>
      <c r="B191" s="5" t="s">
        <v>298</v>
      </c>
      <c r="C191" s="15">
        <v>8509</v>
      </c>
      <c r="D191" s="15">
        <v>8509</v>
      </c>
      <c r="E191" s="15">
        <v>8509</v>
      </c>
      <c r="F191" s="15">
        <v>8509</v>
      </c>
    </row>
    <row r="192" spans="1:6" x14ac:dyDescent="0.25">
      <c r="A192" s="5">
        <v>93</v>
      </c>
      <c r="B192" s="5" t="s">
        <v>299</v>
      </c>
      <c r="C192" s="15">
        <v>5000</v>
      </c>
      <c r="D192" s="15">
        <v>5000</v>
      </c>
      <c r="E192" s="15">
        <v>5000</v>
      </c>
      <c r="F192" s="15">
        <v>5000</v>
      </c>
    </row>
    <row r="193" spans="1:6" x14ac:dyDescent="0.25">
      <c r="A193" s="5">
        <v>94</v>
      </c>
      <c r="B193" s="5" t="s">
        <v>300</v>
      </c>
      <c r="C193" s="15">
        <v>-5000</v>
      </c>
      <c r="D193" s="15">
        <v>-5000</v>
      </c>
      <c r="E193" s="15">
        <v>-5000</v>
      </c>
      <c r="F193" s="15">
        <v>-5000</v>
      </c>
    </row>
    <row r="194" spans="1:6" x14ac:dyDescent="0.25">
      <c r="A194" s="5">
        <v>95</v>
      </c>
      <c r="B194" s="5" t="s">
        <v>301</v>
      </c>
      <c r="C194" s="15">
        <v>-2600</v>
      </c>
      <c r="D194" s="15">
        <v>-2600</v>
      </c>
      <c r="E194" s="15">
        <v>-2600</v>
      </c>
      <c r="F194" s="15">
        <v>-2600</v>
      </c>
    </row>
    <row r="195" spans="1:6" x14ac:dyDescent="0.25">
      <c r="A195" s="5">
        <v>96</v>
      </c>
      <c r="B195" s="5" t="s">
        <v>302</v>
      </c>
      <c r="C195" s="15">
        <v>-4000</v>
      </c>
      <c r="D195" s="15">
        <v>-4000</v>
      </c>
      <c r="E195" s="15">
        <v>-4000</v>
      </c>
      <c r="F195" s="15">
        <v>-4000</v>
      </c>
    </row>
    <row r="196" spans="1:6" x14ac:dyDescent="0.25">
      <c r="A196" s="5">
        <v>97</v>
      </c>
      <c r="B196" s="5" t="s">
        <v>303</v>
      </c>
      <c r="C196" s="15">
        <v>-7000</v>
      </c>
      <c r="D196" s="15">
        <v>-7000</v>
      </c>
      <c r="E196" s="15">
        <v>-7000</v>
      </c>
      <c r="F196" s="15">
        <v>-7000</v>
      </c>
    </row>
    <row r="197" spans="1:6" x14ac:dyDescent="0.25">
      <c r="A197" s="5">
        <v>98</v>
      </c>
      <c r="B197" s="5" t="s">
        <v>304</v>
      </c>
      <c r="C197" s="15">
        <v>-12000</v>
      </c>
      <c r="D197" s="15">
        <v>-30000</v>
      </c>
      <c r="E197" s="15">
        <v>-45000</v>
      </c>
      <c r="F197" s="15">
        <v>-60000</v>
      </c>
    </row>
    <row r="198" spans="1:6" ht="15.75" x14ac:dyDescent="0.25">
      <c r="A198" s="5"/>
      <c r="B198" s="5" t="s">
        <v>81</v>
      </c>
      <c r="C198" s="17">
        <f>C199+C200+C201</f>
        <v>86097</v>
      </c>
      <c r="D198" s="17">
        <f t="shared" ref="D198:F198" si="45">D199+D200+D201</f>
        <v>80097</v>
      </c>
      <c r="E198" s="17">
        <f t="shared" si="45"/>
        <v>80097</v>
      </c>
      <c r="F198" s="17">
        <f t="shared" si="45"/>
        <v>80097</v>
      </c>
    </row>
    <row r="199" spans="1:6" x14ac:dyDescent="0.25">
      <c r="A199" s="5"/>
      <c r="B199" s="5" t="s">
        <v>5</v>
      </c>
      <c r="C199" s="15">
        <v>89897</v>
      </c>
      <c r="D199" s="15">
        <v>89897</v>
      </c>
      <c r="E199" s="15">
        <v>89897</v>
      </c>
      <c r="F199" s="15">
        <v>89897</v>
      </c>
    </row>
    <row r="200" spans="1:6" x14ac:dyDescent="0.25">
      <c r="A200" s="5">
        <v>99</v>
      </c>
      <c r="B200" s="5" t="s">
        <v>305</v>
      </c>
      <c r="C200" s="15">
        <v>-4000</v>
      </c>
      <c r="D200" s="15">
        <v>-6000</v>
      </c>
      <c r="E200" s="15">
        <v>-6000</v>
      </c>
      <c r="F200" s="15">
        <v>-6000</v>
      </c>
    </row>
    <row r="201" spans="1:6" x14ac:dyDescent="0.25">
      <c r="A201" s="5">
        <v>100</v>
      </c>
      <c r="B201" s="5" t="s">
        <v>306</v>
      </c>
      <c r="C201" s="15">
        <v>200</v>
      </c>
      <c r="D201" s="15">
        <v>-3800</v>
      </c>
      <c r="E201" s="15">
        <v>-3800</v>
      </c>
      <c r="F201" s="15">
        <v>-3800</v>
      </c>
    </row>
    <row r="202" spans="1:6" ht="15.75" x14ac:dyDescent="0.25">
      <c r="A202" s="5"/>
      <c r="B202" s="8" t="s">
        <v>82</v>
      </c>
      <c r="C202" s="17">
        <f>C187+C198</f>
        <v>1225727</v>
      </c>
      <c r="D202" s="17">
        <f>D187+D198</f>
        <v>1200727</v>
      </c>
      <c r="E202" s="17">
        <f>E187+E198</f>
        <v>1185727</v>
      </c>
      <c r="F202" s="17">
        <f>F187+F198</f>
        <v>1170727</v>
      </c>
    </row>
    <row r="203" spans="1:6" x14ac:dyDescent="0.25">
      <c r="A203" s="5"/>
      <c r="B203" s="7" t="s">
        <v>83</v>
      </c>
      <c r="C203" s="15"/>
      <c r="D203" s="15"/>
      <c r="E203" s="15"/>
      <c r="F203" s="15"/>
    </row>
    <row r="204" spans="1:6" ht="15.75" x14ac:dyDescent="0.25">
      <c r="A204" s="5"/>
      <c r="B204" s="5" t="s">
        <v>84</v>
      </c>
      <c r="C204" s="17">
        <f>C205+C206+C207</f>
        <v>37179</v>
      </c>
      <c r="D204" s="17">
        <f t="shared" ref="D204:F204" si="46">D205+D206+D207</f>
        <v>33179</v>
      </c>
      <c r="E204" s="17">
        <f t="shared" si="46"/>
        <v>33179</v>
      </c>
      <c r="F204" s="17">
        <f t="shared" si="46"/>
        <v>33179</v>
      </c>
    </row>
    <row r="205" spans="1:6" x14ac:dyDescent="0.25">
      <c r="A205" s="5"/>
      <c r="B205" s="5" t="s">
        <v>5</v>
      </c>
      <c r="C205" s="15">
        <v>37679</v>
      </c>
      <c r="D205" s="15">
        <v>37679</v>
      </c>
      <c r="E205" s="15">
        <v>37679</v>
      </c>
      <c r="F205" s="15">
        <v>37679</v>
      </c>
    </row>
    <row r="206" spans="1:6" x14ac:dyDescent="0.25">
      <c r="A206" s="5">
        <v>101</v>
      </c>
      <c r="B206" s="5" t="s">
        <v>307</v>
      </c>
      <c r="C206" s="15">
        <v>0</v>
      </c>
      <c r="D206" s="15">
        <v>-3500</v>
      </c>
      <c r="E206" s="15">
        <v>-3500</v>
      </c>
      <c r="F206" s="15">
        <v>-3500</v>
      </c>
    </row>
    <row r="207" spans="1:6" x14ac:dyDescent="0.25">
      <c r="A207" s="5">
        <v>102</v>
      </c>
      <c r="B207" s="5" t="s">
        <v>308</v>
      </c>
      <c r="C207" s="15">
        <v>-500</v>
      </c>
      <c r="D207" s="15">
        <v>-1000</v>
      </c>
      <c r="E207" s="15">
        <v>-1000</v>
      </c>
      <c r="F207" s="15">
        <v>-1000</v>
      </c>
    </row>
    <row r="208" spans="1:6" ht="15.75" x14ac:dyDescent="0.25">
      <c r="A208" s="5"/>
      <c r="B208" s="8" t="s">
        <v>85</v>
      </c>
      <c r="C208" s="17">
        <f>C204</f>
        <v>37179</v>
      </c>
      <c r="D208" s="17">
        <f t="shared" ref="D208:F208" si="47">D204</f>
        <v>33179</v>
      </c>
      <c r="E208" s="17">
        <f t="shared" si="47"/>
        <v>33179</v>
      </c>
      <c r="F208" s="17">
        <f t="shared" si="47"/>
        <v>33179</v>
      </c>
    </row>
    <row r="209" spans="1:6" x14ac:dyDescent="0.25">
      <c r="A209" s="5"/>
      <c r="B209" s="7" t="s">
        <v>86</v>
      </c>
      <c r="C209" s="15"/>
      <c r="D209" s="15"/>
      <c r="E209" s="15"/>
      <c r="F209" s="15"/>
    </row>
    <row r="210" spans="1:6" ht="15.75" x14ac:dyDescent="0.25">
      <c r="A210" s="5"/>
      <c r="B210" s="5" t="s">
        <v>87</v>
      </c>
      <c r="C210" s="17">
        <f>SUM(C211:C232)</f>
        <v>1608415</v>
      </c>
      <c r="D210" s="17">
        <f>SUM(D211:D232)</f>
        <v>1576515</v>
      </c>
      <c r="E210" s="17">
        <f>SUM(E211:E232)</f>
        <v>1568515</v>
      </c>
      <c r="F210" s="17">
        <f>SUM(F211:F232)</f>
        <v>1568515</v>
      </c>
    </row>
    <row r="211" spans="1:6" x14ac:dyDescent="0.25">
      <c r="A211" s="5"/>
      <c r="B211" s="5" t="s">
        <v>5</v>
      </c>
      <c r="C211" s="15">
        <v>1547165</v>
      </c>
      <c r="D211" s="15">
        <v>1547165</v>
      </c>
      <c r="E211" s="15">
        <v>1547165</v>
      </c>
      <c r="F211" s="15">
        <v>1547165</v>
      </c>
    </row>
    <row r="212" spans="1:6" x14ac:dyDescent="0.25">
      <c r="A212" s="5">
        <v>103</v>
      </c>
      <c r="B212" s="5" t="s">
        <v>309</v>
      </c>
      <c r="C212" s="15">
        <v>5000</v>
      </c>
      <c r="D212" s="15">
        <v>7000</v>
      </c>
      <c r="E212" s="15">
        <v>9000</v>
      </c>
      <c r="F212" s="15">
        <v>9000</v>
      </c>
    </row>
    <row r="213" spans="1:6" x14ac:dyDescent="0.25">
      <c r="A213" s="5">
        <v>104</v>
      </c>
      <c r="B213" s="5" t="s">
        <v>310</v>
      </c>
      <c r="C213" s="15" t="s">
        <v>551</v>
      </c>
      <c r="D213" s="15">
        <v>-2000</v>
      </c>
      <c r="E213" s="15">
        <v>-12000</v>
      </c>
      <c r="F213" s="15">
        <v>-12000</v>
      </c>
    </row>
    <row r="214" spans="1:6" ht="15.75" x14ac:dyDescent="0.25">
      <c r="A214" s="5">
        <v>105</v>
      </c>
      <c r="B214" s="5" t="s">
        <v>311</v>
      </c>
      <c r="C214" s="15" t="s">
        <v>551</v>
      </c>
      <c r="D214" s="15">
        <v>-800</v>
      </c>
      <c r="E214" s="15">
        <v>-800</v>
      </c>
      <c r="F214" s="19">
        <v>-800</v>
      </c>
    </row>
    <row r="215" spans="1:6" x14ac:dyDescent="0.25">
      <c r="A215" s="5">
        <v>106</v>
      </c>
      <c r="B215" s="5" t="s">
        <v>312</v>
      </c>
      <c r="C215" s="15">
        <v>-1500</v>
      </c>
      <c r="D215" s="15">
        <v>-3000</v>
      </c>
      <c r="E215" s="15">
        <v>-3000</v>
      </c>
      <c r="F215" s="15">
        <v>-3000</v>
      </c>
    </row>
    <row r="216" spans="1:6" x14ac:dyDescent="0.25">
      <c r="A216" s="5">
        <v>107</v>
      </c>
      <c r="B216" s="5" t="s">
        <v>313</v>
      </c>
      <c r="C216" s="15">
        <v>800</v>
      </c>
      <c r="D216" s="15">
        <v>-700</v>
      </c>
      <c r="E216" s="15">
        <v>-700</v>
      </c>
      <c r="F216" s="15">
        <v>-700</v>
      </c>
    </row>
    <row r="217" spans="1:6" x14ac:dyDescent="0.25">
      <c r="A217" s="5">
        <v>108</v>
      </c>
      <c r="B217" s="5" t="s">
        <v>314</v>
      </c>
      <c r="C217" s="15">
        <v>800</v>
      </c>
      <c r="D217" s="15">
        <v>-1600</v>
      </c>
      <c r="E217" s="15">
        <v>-1600</v>
      </c>
      <c r="F217" s="15">
        <v>-1600</v>
      </c>
    </row>
    <row r="218" spans="1:6" x14ac:dyDescent="0.25">
      <c r="A218" s="5">
        <v>109</v>
      </c>
      <c r="B218" s="5" t="s">
        <v>315</v>
      </c>
      <c r="C218" s="15">
        <v>-1500</v>
      </c>
      <c r="D218" s="15">
        <v>-1500</v>
      </c>
      <c r="E218" s="15">
        <v>-1500</v>
      </c>
      <c r="F218" s="15">
        <v>-1500</v>
      </c>
    </row>
    <row r="219" spans="1:6" x14ac:dyDescent="0.25">
      <c r="A219" s="5">
        <v>110</v>
      </c>
      <c r="B219" s="5" t="s">
        <v>316</v>
      </c>
      <c r="C219" s="15">
        <v>-2000</v>
      </c>
      <c r="D219" s="15">
        <v>-3000</v>
      </c>
      <c r="E219" s="15">
        <v>-3000</v>
      </c>
      <c r="F219" s="15">
        <v>-3000</v>
      </c>
    </row>
    <row r="220" spans="1:6" x14ac:dyDescent="0.25">
      <c r="A220" s="5">
        <v>111</v>
      </c>
      <c r="B220" s="5" t="s">
        <v>317</v>
      </c>
      <c r="C220" s="15">
        <v>15000</v>
      </c>
      <c r="D220" s="15">
        <v>15000</v>
      </c>
      <c r="E220" s="15">
        <v>15000</v>
      </c>
      <c r="F220" s="15">
        <v>15000</v>
      </c>
    </row>
    <row r="221" spans="1:6" x14ac:dyDescent="0.25">
      <c r="A221" s="5">
        <v>112</v>
      </c>
      <c r="B221" s="5" t="s">
        <v>318</v>
      </c>
      <c r="C221" s="15">
        <v>6000</v>
      </c>
      <c r="D221" s="15">
        <v>6000</v>
      </c>
      <c r="E221" s="15">
        <v>6000</v>
      </c>
      <c r="F221" s="15">
        <v>6000</v>
      </c>
    </row>
    <row r="222" spans="1:6" x14ac:dyDescent="0.25">
      <c r="A222" s="5">
        <v>113</v>
      </c>
      <c r="B222" s="5" t="s">
        <v>319</v>
      </c>
      <c r="C222" s="15">
        <v>-400</v>
      </c>
      <c r="D222" s="15">
        <v>-400</v>
      </c>
      <c r="E222" s="15">
        <v>-400</v>
      </c>
      <c r="F222" s="15">
        <v>-400</v>
      </c>
    </row>
    <row r="223" spans="1:6" x14ac:dyDescent="0.25">
      <c r="A223" s="5">
        <v>114</v>
      </c>
      <c r="B223" s="5" t="s">
        <v>320</v>
      </c>
      <c r="C223" s="15">
        <v>1150</v>
      </c>
      <c r="D223" s="15">
        <v>1150</v>
      </c>
      <c r="E223" s="15">
        <v>1150</v>
      </c>
      <c r="F223" s="15">
        <v>1150</v>
      </c>
    </row>
    <row r="224" spans="1:6" x14ac:dyDescent="0.25">
      <c r="A224" s="5">
        <v>115</v>
      </c>
      <c r="B224" s="5" t="s">
        <v>321</v>
      </c>
      <c r="C224" s="15">
        <v>1000</v>
      </c>
      <c r="D224" s="15" t="s">
        <v>551</v>
      </c>
      <c r="E224" s="15" t="s">
        <v>552</v>
      </c>
      <c r="F224" s="15" t="s">
        <v>553</v>
      </c>
    </row>
    <row r="225" spans="1:6" x14ac:dyDescent="0.25">
      <c r="A225" s="5">
        <v>116</v>
      </c>
      <c r="B225" s="5" t="s">
        <v>322</v>
      </c>
      <c r="C225" s="15" t="s">
        <v>551</v>
      </c>
      <c r="D225" s="15">
        <v>-6000</v>
      </c>
      <c r="E225" s="15">
        <v>-6000</v>
      </c>
      <c r="F225" s="15">
        <v>-6000</v>
      </c>
    </row>
    <row r="226" spans="1:6" x14ac:dyDescent="0.25">
      <c r="A226" s="5">
        <v>117</v>
      </c>
      <c r="B226" s="5" t="s">
        <v>323</v>
      </c>
      <c r="C226" s="15">
        <v>-11500</v>
      </c>
      <c r="D226" s="15">
        <v>-11500</v>
      </c>
      <c r="E226" s="15">
        <v>-11500</v>
      </c>
      <c r="F226" s="15">
        <v>-11500</v>
      </c>
    </row>
    <row r="227" spans="1:6" x14ac:dyDescent="0.25">
      <c r="A227" s="5">
        <v>118</v>
      </c>
      <c r="B227" s="5" t="s">
        <v>324</v>
      </c>
      <c r="C227" s="15">
        <v>-5300</v>
      </c>
      <c r="D227" s="15">
        <v>-11600</v>
      </c>
      <c r="E227" s="15">
        <v>-11600</v>
      </c>
      <c r="F227" s="15">
        <v>-11600</v>
      </c>
    </row>
    <row r="228" spans="1:6" x14ac:dyDescent="0.25">
      <c r="A228" s="5">
        <v>119</v>
      </c>
      <c r="B228" s="5" t="s">
        <v>325</v>
      </c>
      <c r="C228" s="15">
        <v>4400</v>
      </c>
      <c r="D228" s="15">
        <v>5300</v>
      </c>
      <c r="E228" s="15">
        <v>5300</v>
      </c>
      <c r="F228" s="15">
        <v>5300</v>
      </c>
    </row>
    <row r="229" spans="1:6" x14ac:dyDescent="0.25">
      <c r="A229" s="5">
        <v>120</v>
      </c>
      <c r="B229" s="5" t="s">
        <v>326</v>
      </c>
      <c r="C229" s="15">
        <v>-3700</v>
      </c>
      <c r="D229" s="15">
        <v>-8000</v>
      </c>
      <c r="E229" s="15">
        <v>-8000</v>
      </c>
      <c r="F229" s="15">
        <v>-8000</v>
      </c>
    </row>
    <row r="230" spans="1:6" x14ac:dyDescent="0.25">
      <c r="A230" s="5">
        <v>121</v>
      </c>
      <c r="B230" s="5" t="s">
        <v>327</v>
      </c>
      <c r="C230" s="15">
        <v>3000</v>
      </c>
      <c r="D230" s="15">
        <v>5000</v>
      </c>
      <c r="E230" s="15">
        <v>5000</v>
      </c>
      <c r="F230" s="15">
        <v>5000</v>
      </c>
    </row>
    <row r="231" spans="1:6" x14ac:dyDescent="0.25">
      <c r="A231" s="5">
        <v>122</v>
      </c>
      <c r="B231" s="5" t="s">
        <v>328</v>
      </c>
      <c r="C231" s="15">
        <v>40000</v>
      </c>
      <c r="D231" s="15">
        <v>40000</v>
      </c>
      <c r="E231" s="15">
        <v>40000</v>
      </c>
      <c r="F231" s="15">
        <v>40000</v>
      </c>
    </row>
    <row r="232" spans="1:6" x14ac:dyDescent="0.25">
      <c r="A232" s="5">
        <v>123</v>
      </c>
      <c r="B232" s="5" t="s">
        <v>329</v>
      </c>
      <c r="C232" s="15">
        <v>10000</v>
      </c>
      <c r="D232" s="15" t="s">
        <v>551</v>
      </c>
      <c r="E232" s="15" t="s">
        <v>552</v>
      </c>
      <c r="F232" s="15" t="s">
        <v>553</v>
      </c>
    </row>
    <row r="233" spans="1:6" ht="15.75" x14ac:dyDescent="0.25">
      <c r="A233" s="5"/>
      <c r="B233" s="5" t="s">
        <v>88</v>
      </c>
      <c r="C233" s="17">
        <f>SUM(C234:C239)</f>
        <v>98822</v>
      </c>
      <c r="D233" s="17">
        <f t="shared" ref="D233:F233" si="48">SUM(D234:D239)</f>
        <v>88622</v>
      </c>
      <c r="E233" s="17">
        <f t="shared" si="48"/>
        <v>88622</v>
      </c>
      <c r="F233" s="17">
        <f t="shared" si="48"/>
        <v>88622</v>
      </c>
    </row>
    <row r="234" spans="1:6" x14ac:dyDescent="0.25">
      <c r="A234" s="5"/>
      <c r="B234" s="5" t="s">
        <v>5</v>
      </c>
      <c r="C234" s="15">
        <v>110922</v>
      </c>
      <c r="D234" s="15">
        <v>110922</v>
      </c>
      <c r="E234" s="15">
        <v>110922</v>
      </c>
      <c r="F234" s="15">
        <v>110922</v>
      </c>
    </row>
    <row r="235" spans="1:6" x14ac:dyDescent="0.25">
      <c r="A235" s="5">
        <v>124</v>
      </c>
      <c r="B235" s="5" t="s">
        <v>330</v>
      </c>
      <c r="C235" s="15">
        <v>-3000</v>
      </c>
      <c r="D235" s="15">
        <v>-6000</v>
      </c>
      <c r="E235" s="15">
        <v>-6000</v>
      </c>
      <c r="F235" s="15">
        <v>-6000</v>
      </c>
    </row>
    <row r="236" spans="1:6" x14ac:dyDescent="0.25">
      <c r="A236" s="5">
        <v>125</v>
      </c>
      <c r="B236" s="5" t="s">
        <v>331</v>
      </c>
      <c r="C236" s="15">
        <v>-2300</v>
      </c>
      <c r="D236" s="15">
        <v>-2300</v>
      </c>
      <c r="E236" s="15">
        <v>-2300</v>
      </c>
      <c r="F236" s="15">
        <v>-2300</v>
      </c>
    </row>
    <row r="237" spans="1:6" x14ac:dyDescent="0.25">
      <c r="A237" s="5">
        <v>126</v>
      </c>
      <c r="B237" s="5" t="s">
        <v>332</v>
      </c>
      <c r="C237" s="15">
        <v>-3500</v>
      </c>
      <c r="D237" s="15">
        <v>-7000</v>
      </c>
      <c r="E237" s="15">
        <v>-7000</v>
      </c>
      <c r="F237" s="15">
        <v>-7000</v>
      </c>
    </row>
    <row r="238" spans="1:6" x14ac:dyDescent="0.25">
      <c r="A238" s="5">
        <v>127</v>
      </c>
      <c r="B238" s="5" t="s">
        <v>333</v>
      </c>
      <c r="C238" s="15">
        <v>-800</v>
      </c>
      <c r="D238" s="15">
        <v>-2000</v>
      </c>
      <c r="E238" s="15">
        <v>-2000</v>
      </c>
      <c r="F238" s="15">
        <v>-2000</v>
      </c>
    </row>
    <row r="239" spans="1:6" x14ac:dyDescent="0.25">
      <c r="A239" s="5">
        <v>128</v>
      </c>
      <c r="B239" s="5" t="s">
        <v>334</v>
      </c>
      <c r="C239" s="15">
        <v>-2500</v>
      </c>
      <c r="D239" s="15">
        <v>-5000</v>
      </c>
      <c r="E239" s="15">
        <v>-5000</v>
      </c>
      <c r="F239" s="15">
        <v>-5000</v>
      </c>
    </row>
    <row r="240" spans="1:6" ht="15.75" x14ac:dyDescent="0.25">
      <c r="A240" s="5"/>
      <c r="B240" s="5" t="s">
        <v>89</v>
      </c>
      <c r="C240" s="17">
        <f>C241+C242+C243+C244</f>
        <v>48433</v>
      </c>
      <c r="D240" s="17">
        <f t="shared" ref="D240:F240" si="49">D241+D242+D243+D244</f>
        <v>47433</v>
      </c>
      <c r="E240" s="17">
        <f t="shared" si="49"/>
        <v>47433</v>
      </c>
      <c r="F240" s="17">
        <f t="shared" si="49"/>
        <v>47433</v>
      </c>
    </row>
    <row r="241" spans="1:6" x14ac:dyDescent="0.25">
      <c r="A241" s="5"/>
      <c r="B241" s="5" t="s">
        <v>5</v>
      </c>
      <c r="C241" s="15">
        <v>50433</v>
      </c>
      <c r="D241" s="15">
        <v>50433</v>
      </c>
      <c r="E241" s="15">
        <v>50433</v>
      </c>
      <c r="F241" s="15">
        <v>50433</v>
      </c>
    </row>
    <row r="242" spans="1:6" x14ac:dyDescent="0.25">
      <c r="A242" s="5">
        <v>129</v>
      </c>
      <c r="B242" s="5" t="s">
        <v>335</v>
      </c>
      <c r="C242" s="15">
        <v>0</v>
      </c>
      <c r="D242" s="15">
        <v>-500</v>
      </c>
      <c r="E242" s="15">
        <v>-500</v>
      </c>
      <c r="F242" s="15">
        <v>-500</v>
      </c>
    </row>
    <row r="243" spans="1:6" x14ac:dyDescent="0.25">
      <c r="A243" s="5">
        <v>130</v>
      </c>
      <c r="B243" s="5" t="s">
        <v>336</v>
      </c>
      <c r="C243" s="15">
        <v>-500</v>
      </c>
      <c r="D243" s="15">
        <v>-1000</v>
      </c>
      <c r="E243" s="15">
        <v>-1000</v>
      </c>
      <c r="F243" s="15">
        <v>-1000</v>
      </c>
    </row>
    <row r="244" spans="1:6" x14ac:dyDescent="0.25">
      <c r="A244" s="5">
        <v>131</v>
      </c>
      <c r="B244" s="5" t="s">
        <v>337</v>
      </c>
      <c r="C244" s="15">
        <v>-1500</v>
      </c>
      <c r="D244" s="15">
        <v>-1500</v>
      </c>
      <c r="E244" s="15">
        <v>-1500</v>
      </c>
      <c r="F244" s="15">
        <v>-1500</v>
      </c>
    </row>
    <row r="245" spans="1:6" ht="15.75" x14ac:dyDescent="0.25">
      <c r="A245" s="5"/>
      <c r="B245" s="5" t="s">
        <v>90</v>
      </c>
      <c r="C245" s="17">
        <f>C246</f>
        <v>43194</v>
      </c>
      <c r="D245" s="17">
        <f t="shared" ref="D245:F245" si="50">D246</f>
        <v>43194</v>
      </c>
      <c r="E245" s="17">
        <f t="shared" si="50"/>
        <v>43194</v>
      </c>
      <c r="F245" s="17">
        <f t="shared" si="50"/>
        <v>43194</v>
      </c>
    </row>
    <row r="246" spans="1:6" x14ac:dyDescent="0.25">
      <c r="A246" s="5"/>
      <c r="B246" s="5" t="s">
        <v>5</v>
      </c>
      <c r="C246" s="15">
        <v>43194</v>
      </c>
      <c r="D246" s="15">
        <v>43194</v>
      </c>
      <c r="E246" s="15">
        <v>43194</v>
      </c>
      <c r="F246" s="15">
        <v>43194</v>
      </c>
    </row>
    <row r="247" spans="1:6" ht="15.75" x14ac:dyDescent="0.25">
      <c r="A247" s="5"/>
      <c r="B247" s="8" t="s">
        <v>91</v>
      </c>
      <c r="C247" s="17">
        <f>C245+C240+C233+C210</f>
        <v>1798864</v>
      </c>
      <c r="D247" s="17">
        <f>D245+D240+D233+D210</f>
        <v>1755764</v>
      </c>
      <c r="E247" s="17">
        <f>E245+E240+E233+E210</f>
        <v>1747764</v>
      </c>
      <c r="F247" s="17">
        <f>F245+F240+F233+F210</f>
        <v>1747764</v>
      </c>
    </row>
    <row r="248" spans="1:6" ht="15.75" x14ac:dyDescent="0.25">
      <c r="A248" s="5"/>
      <c r="B248" s="8" t="s">
        <v>92</v>
      </c>
      <c r="C248" s="17">
        <f>C247+C208+C202+C185</f>
        <v>3509712</v>
      </c>
      <c r="D248" s="17">
        <f>D247+D208+D202+D185</f>
        <v>3433012</v>
      </c>
      <c r="E248" s="17">
        <f>E247+E208+E202+E185</f>
        <v>3407812</v>
      </c>
      <c r="F248" s="17">
        <f>F247+F208+F202+F185</f>
        <v>3392812</v>
      </c>
    </row>
    <row r="249" spans="1:6" x14ac:dyDescent="0.25">
      <c r="A249" s="5"/>
      <c r="B249" s="6" t="s">
        <v>93</v>
      </c>
      <c r="C249" s="15"/>
      <c r="D249" s="15"/>
      <c r="E249" s="15"/>
      <c r="F249" s="15"/>
    </row>
    <row r="250" spans="1:6" x14ac:dyDescent="0.25">
      <c r="A250" s="5"/>
      <c r="B250" s="7" t="s">
        <v>94</v>
      </c>
      <c r="C250" s="15"/>
      <c r="D250" s="15"/>
      <c r="E250" s="15"/>
      <c r="F250" s="15"/>
    </row>
    <row r="251" spans="1:6" ht="15.75" x14ac:dyDescent="0.25">
      <c r="A251" s="5"/>
      <c r="B251" s="5" t="s">
        <v>95</v>
      </c>
      <c r="C251" s="17">
        <f>SUM(C252:C263)</f>
        <v>860825</v>
      </c>
      <c r="D251" s="17">
        <f>SUM(D252:D263)</f>
        <v>857325</v>
      </c>
      <c r="E251" s="17">
        <f>SUM(E252:E263)</f>
        <v>854725</v>
      </c>
      <c r="F251" s="17">
        <f>SUM(F252:F263)</f>
        <v>860525</v>
      </c>
    </row>
    <row r="252" spans="1:6" x14ac:dyDescent="0.25">
      <c r="A252" s="5"/>
      <c r="B252" s="5" t="s">
        <v>5</v>
      </c>
      <c r="C252" s="15">
        <v>887325</v>
      </c>
      <c r="D252" s="15">
        <v>887325</v>
      </c>
      <c r="E252" s="15">
        <v>887325</v>
      </c>
      <c r="F252" s="15">
        <v>887325</v>
      </c>
    </row>
    <row r="253" spans="1:6" x14ac:dyDescent="0.25">
      <c r="A253" s="5">
        <v>132</v>
      </c>
      <c r="B253" s="5" t="s">
        <v>96</v>
      </c>
      <c r="C253" s="15" t="s">
        <v>551</v>
      </c>
      <c r="D253" s="15" t="s">
        <v>551</v>
      </c>
      <c r="E253" s="15">
        <v>5900</v>
      </c>
      <c r="F253" s="15">
        <v>11700</v>
      </c>
    </row>
    <row r="254" spans="1:6" x14ac:dyDescent="0.25">
      <c r="A254" s="5">
        <v>133</v>
      </c>
      <c r="B254" s="5" t="s">
        <v>97</v>
      </c>
      <c r="C254" s="15">
        <v>-3000</v>
      </c>
      <c r="D254" s="15">
        <v>-3000</v>
      </c>
      <c r="E254" s="15">
        <v>-3000</v>
      </c>
      <c r="F254" s="15">
        <v>-3000</v>
      </c>
    </row>
    <row r="255" spans="1:6" x14ac:dyDescent="0.25">
      <c r="A255" s="5">
        <v>134</v>
      </c>
      <c r="B255" s="5" t="s">
        <v>98</v>
      </c>
      <c r="C255" s="15">
        <v>-3000</v>
      </c>
      <c r="D255" s="15" t="s">
        <v>551</v>
      </c>
      <c r="E255" s="15" t="s">
        <v>552</v>
      </c>
      <c r="F255" s="15" t="s">
        <v>553</v>
      </c>
    </row>
    <row r="256" spans="1:6" x14ac:dyDescent="0.25">
      <c r="A256" s="5">
        <v>135</v>
      </c>
      <c r="B256" s="5" t="s">
        <v>338</v>
      </c>
      <c r="C256" s="15">
        <v>-2000</v>
      </c>
      <c r="D256" s="15">
        <v>-4000</v>
      </c>
      <c r="E256" s="15">
        <v>-4000</v>
      </c>
      <c r="F256" s="15">
        <v>-4000</v>
      </c>
    </row>
    <row r="257" spans="1:6" x14ac:dyDescent="0.25">
      <c r="A257" s="5">
        <v>136</v>
      </c>
      <c r="B257" s="5" t="s">
        <v>339</v>
      </c>
      <c r="C257" s="15">
        <v>2000</v>
      </c>
      <c r="D257" s="15">
        <v>4000</v>
      </c>
      <c r="E257" s="15">
        <v>4000</v>
      </c>
      <c r="F257" s="15">
        <v>4000</v>
      </c>
    </row>
    <row r="258" spans="1:6" x14ac:dyDescent="0.25">
      <c r="A258" s="5">
        <v>137</v>
      </c>
      <c r="B258" s="5" t="s">
        <v>340</v>
      </c>
      <c r="C258" s="15">
        <v>-3100</v>
      </c>
      <c r="D258" s="15">
        <v>-3100</v>
      </c>
      <c r="E258" s="15">
        <v>-3100</v>
      </c>
      <c r="F258" s="15">
        <v>-3100</v>
      </c>
    </row>
    <row r="259" spans="1:6" x14ac:dyDescent="0.25">
      <c r="A259" s="5">
        <v>138</v>
      </c>
      <c r="B259" s="5" t="s">
        <v>341</v>
      </c>
      <c r="C259" s="15">
        <v>-2800</v>
      </c>
      <c r="D259" s="15">
        <v>-2800</v>
      </c>
      <c r="E259" s="15">
        <v>-2800</v>
      </c>
      <c r="F259" s="15">
        <v>-2800</v>
      </c>
    </row>
    <row r="260" spans="1:6" x14ac:dyDescent="0.25">
      <c r="A260" s="5">
        <v>139</v>
      </c>
      <c r="B260" s="5" t="s">
        <v>342</v>
      </c>
      <c r="C260" s="15" t="s">
        <v>551</v>
      </c>
      <c r="D260" s="15" t="s">
        <v>551</v>
      </c>
      <c r="E260" s="15">
        <v>-8500</v>
      </c>
      <c r="F260" s="15">
        <v>-8500</v>
      </c>
    </row>
    <row r="261" spans="1:6" x14ac:dyDescent="0.25">
      <c r="A261" s="5">
        <v>140</v>
      </c>
      <c r="B261" s="5" t="s">
        <v>343</v>
      </c>
      <c r="C261" s="15">
        <v>-6500</v>
      </c>
      <c r="D261" s="15">
        <v>-13000</v>
      </c>
      <c r="E261" s="15">
        <v>-13000</v>
      </c>
      <c r="F261" s="15">
        <v>-13000</v>
      </c>
    </row>
    <row r="262" spans="1:6" x14ac:dyDescent="0.25">
      <c r="A262" s="5">
        <v>141</v>
      </c>
      <c r="B262" s="5" t="s">
        <v>344</v>
      </c>
      <c r="C262" s="15">
        <v>-5600</v>
      </c>
      <c r="D262" s="15">
        <v>-5600</v>
      </c>
      <c r="E262" s="15">
        <v>-5600</v>
      </c>
      <c r="F262" s="15">
        <v>-5600</v>
      </c>
    </row>
    <row r="263" spans="1:6" x14ac:dyDescent="0.25">
      <c r="A263" s="5">
        <v>142</v>
      </c>
      <c r="B263" s="5" t="s">
        <v>99</v>
      </c>
      <c r="C263" s="15">
        <v>-2500</v>
      </c>
      <c r="D263" s="15">
        <v>-2500</v>
      </c>
      <c r="E263" s="15">
        <v>-2500</v>
      </c>
      <c r="F263" s="15">
        <v>-2500</v>
      </c>
    </row>
    <row r="264" spans="1:6" ht="15.75" x14ac:dyDescent="0.25">
      <c r="A264" s="5"/>
      <c r="B264" s="5" t="s">
        <v>100</v>
      </c>
      <c r="C264" s="1">
        <f>C265+C266+C267+C268+C269</f>
        <v>67969</v>
      </c>
      <c r="D264" s="1">
        <f t="shared" ref="D264:F264" si="51">D265+D266+D267+D268+D269</f>
        <v>67719</v>
      </c>
      <c r="E264" s="1">
        <f t="shared" si="51"/>
        <v>67719</v>
      </c>
      <c r="F264" s="1">
        <f t="shared" si="51"/>
        <v>67719</v>
      </c>
    </row>
    <row r="265" spans="1:6" x14ac:dyDescent="0.25">
      <c r="A265" s="5"/>
      <c r="B265" s="5" t="s">
        <v>5</v>
      </c>
      <c r="C265" s="15">
        <v>70019</v>
      </c>
      <c r="D265" s="15">
        <v>70019</v>
      </c>
      <c r="E265" s="15">
        <v>70019</v>
      </c>
      <c r="F265" s="15">
        <v>70019</v>
      </c>
    </row>
    <row r="266" spans="1:6" x14ac:dyDescent="0.25">
      <c r="A266" s="5">
        <v>143</v>
      </c>
      <c r="B266" s="5" t="s">
        <v>101</v>
      </c>
      <c r="C266" s="15">
        <v>-300</v>
      </c>
      <c r="D266" s="15">
        <v>-300</v>
      </c>
      <c r="E266" s="15">
        <v>-300</v>
      </c>
      <c r="F266" s="15">
        <v>-300</v>
      </c>
    </row>
    <row r="267" spans="1:6" x14ac:dyDescent="0.25">
      <c r="A267" s="5">
        <v>144</v>
      </c>
      <c r="B267" s="5" t="s">
        <v>102</v>
      </c>
      <c r="C267" s="15">
        <v>250</v>
      </c>
      <c r="D267" s="15">
        <v>0</v>
      </c>
      <c r="E267" s="15">
        <v>0</v>
      </c>
      <c r="F267" s="15">
        <v>0</v>
      </c>
    </row>
    <row r="268" spans="1:6" x14ac:dyDescent="0.25">
      <c r="A268" s="5">
        <v>145</v>
      </c>
      <c r="B268" s="5" t="s">
        <v>345</v>
      </c>
      <c r="C268" s="15">
        <v>-1400</v>
      </c>
      <c r="D268" s="15">
        <v>-1400</v>
      </c>
      <c r="E268" s="15">
        <v>-1400</v>
      </c>
      <c r="F268" s="15">
        <v>-1400</v>
      </c>
    </row>
    <row r="269" spans="1:6" x14ac:dyDescent="0.25">
      <c r="A269" s="5">
        <v>146</v>
      </c>
      <c r="B269" s="5" t="s">
        <v>346</v>
      </c>
      <c r="C269" s="15">
        <v>-600</v>
      </c>
      <c r="D269" s="15">
        <v>-600</v>
      </c>
      <c r="E269" s="15">
        <v>-600</v>
      </c>
      <c r="F269" s="15">
        <v>-600</v>
      </c>
    </row>
    <row r="270" spans="1:6" ht="15.75" x14ac:dyDescent="0.25">
      <c r="A270" s="5"/>
      <c r="B270" s="5" t="s">
        <v>103</v>
      </c>
      <c r="C270" s="17">
        <f>C271+C272</f>
        <v>22262</v>
      </c>
      <c r="D270" s="17">
        <f t="shared" ref="D270:F270" si="52">D271+D272</f>
        <v>22262</v>
      </c>
      <c r="E270" s="17">
        <f t="shared" si="52"/>
        <v>22262</v>
      </c>
      <c r="F270" s="17">
        <f t="shared" si="52"/>
        <v>22262</v>
      </c>
    </row>
    <row r="271" spans="1:6" x14ac:dyDescent="0.25">
      <c r="A271" s="5"/>
      <c r="B271" s="5" t="s">
        <v>5</v>
      </c>
      <c r="C271" s="15">
        <v>23062</v>
      </c>
      <c r="D271" s="15">
        <v>23062</v>
      </c>
      <c r="E271" s="15">
        <v>23062</v>
      </c>
      <c r="F271" s="15">
        <v>23062</v>
      </c>
    </row>
    <row r="272" spans="1:6" x14ac:dyDescent="0.25">
      <c r="A272" s="5">
        <v>147</v>
      </c>
      <c r="B272" s="5" t="s">
        <v>347</v>
      </c>
      <c r="C272" s="15">
        <v>-800</v>
      </c>
      <c r="D272" s="15">
        <v>-800</v>
      </c>
      <c r="E272" s="15">
        <v>-800</v>
      </c>
      <c r="F272" s="15">
        <v>-800</v>
      </c>
    </row>
    <row r="273" spans="1:6" ht="15.75" x14ac:dyDescent="0.25">
      <c r="A273" s="5"/>
      <c r="B273" s="5" t="s">
        <v>104</v>
      </c>
      <c r="C273" s="17">
        <f>SUM(C274:C282)</f>
        <v>363741</v>
      </c>
      <c r="D273" s="17">
        <f t="shared" ref="D273:F273" si="53">SUM(D274:D282)</f>
        <v>363741</v>
      </c>
      <c r="E273" s="17">
        <f t="shared" si="53"/>
        <v>364741</v>
      </c>
      <c r="F273" s="17">
        <f t="shared" si="53"/>
        <v>364741</v>
      </c>
    </row>
    <row r="274" spans="1:6" x14ac:dyDescent="0.25">
      <c r="A274" s="5"/>
      <c r="B274" s="5" t="s">
        <v>5</v>
      </c>
      <c r="C274" s="15">
        <v>373921</v>
      </c>
      <c r="D274" s="15">
        <v>373921</v>
      </c>
      <c r="E274" s="15">
        <v>373921</v>
      </c>
      <c r="F274" s="15">
        <v>373921</v>
      </c>
    </row>
    <row r="275" spans="1:6" x14ac:dyDescent="0.25">
      <c r="A275" s="5">
        <v>148</v>
      </c>
      <c r="B275" s="5" t="s">
        <v>114</v>
      </c>
      <c r="C275" s="15">
        <v>-1000</v>
      </c>
      <c r="D275" s="15">
        <v>-1000</v>
      </c>
      <c r="E275" s="15">
        <v>-1000</v>
      </c>
      <c r="F275" s="15">
        <v>-1000</v>
      </c>
    </row>
    <row r="276" spans="1:6" x14ac:dyDescent="0.25">
      <c r="A276" s="5">
        <v>149</v>
      </c>
      <c r="B276" s="5" t="s">
        <v>348</v>
      </c>
      <c r="C276" s="15">
        <v>-400</v>
      </c>
      <c r="D276" s="15">
        <v>-400</v>
      </c>
      <c r="E276" s="15">
        <v>-400</v>
      </c>
      <c r="F276" s="15">
        <v>-400</v>
      </c>
    </row>
    <row r="277" spans="1:6" x14ac:dyDescent="0.25">
      <c r="A277" s="5">
        <v>150</v>
      </c>
      <c r="B277" s="5" t="s">
        <v>105</v>
      </c>
      <c r="C277" s="15">
        <v>-1500</v>
      </c>
      <c r="D277" s="15">
        <v>-1500</v>
      </c>
      <c r="E277" s="15">
        <v>-1500</v>
      </c>
      <c r="F277" s="15">
        <v>-1500</v>
      </c>
    </row>
    <row r="278" spans="1:6" x14ac:dyDescent="0.25">
      <c r="A278" s="5">
        <v>151</v>
      </c>
      <c r="B278" s="5" t="s">
        <v>349</v>
      </c>
      <c r="C278" s="15">
        <v>-500</v>
      </c>
      <c r="D278" s="15">
        <v>-500</v>
      </c>
      <c r="E278" s="15">
        <v>-500</v>
      </c>
      <c r="F278" s="15">
        <v>-500</v>
      </c>
    </row>
    <row r="279" spans="1:6" x14ac:dyDescent="0.25">
      <c r="A279" s="5">
        <v>152</v>
      </c>
      <c r="B279" s="5" t="s">
        <v>350</v>
      </c>
      <c r="C279" s="15" t="s">
        <v>551</v>
      </c>
      <c r="D279" s="15" t="s">
        <v>551</v>
      </c>
      <c r="E279" s="15">
        <v>1000</v>
      </c>
      <c r="F279" s="15">
        <v>1000</v>
      </c>
    </row>
    <row r="280" spans="1:6" x14ac:dyDescent="0.25">
      <c r="A280" s="5">
        <v>153</v>
      </c>
      <c r="B280" s="5" t="s">
        <v>351</v>
      </c>
      <c r="C280" s="15">
        <v>-1780</v>
      </c>
      <c r="D280" s="15">
        <v>-1780</v>
      </c>
      <c r="E280" s="15">
        <v>-1780</v>
      </c>
      <c r="F280" s="15">
        <v>-1780</v>
      </c>
    </row>
    <row r="281" spans="1:6" x14ac:dyDescent="0.25">
      <c r="A281" s="5">
        <v>154</v>
      </c>
      <c r="B281" s="5" t="s">
        <v>352</v>
      </c>
      <c r="C281" s="15">
        <v>5000</v>
      </c>
      <c r="D281" s="15">
        <v>5000</v>
      </c>
      <c r="E281" s="15">
        <v>5000</v>
      </c>
      <c r="F281" s="15">
        <v>5000</v>
      </c>
    </row>
    <row r="282" spans="1:6" x14ac:dyDescent="0.25">
      <c r="A282" s="5">
        <v>155</v>
      </c>
      <c r="B282" s="5" t="s">
        <v>353</v>
      </c>
      <c r="C282" s="15">
        <v>-10000</v>
      </c>
      <c r="D282" s="15">
        <v>-10000</v>
      </c>
      <c r="E282" s="15">
        <v>-10000</v>
      </c>
      <c r="F282" s="15">
        <v>-10000</v>
      </c>
    </row>
    <row r="283" spans="1:6" ht="15.75" x14ac:dyDescent="0.25">
      <c r="A283" s="5"/>
      <c r="B283" s="5" t="s">
        <v>106</v>
      </c>
      <c r="C283" s="17">
        <f>C284+C285</f>
        <v>46869</v>
      </c>
      <c r="D283" s="17">
        <f t="shared" ref="D283:F283" si="54">D284+D285</f>
        <v>46869</v>
      </c>
      <c r="E283" s="17">
        <f t="shared" si="54"/>
        <v>48969</v>
      </c>
      <c r="F283" s="17">
        <f t="shared" si="54"/>
        <v>48969</v>
      </c>
    </row>
    <row r="284" spans="1:6" x14ac:dyDescent="0.25">
      <c r="A284" s="5"/>
      <c r="B284" s="5" t="s">
        <v>5</v>
      </c>
      <c r="C284" s="15">
        <v>46869</v>
      </c>
      <c r="D284" s="15">
        <v>46869</v>
      </c>
      <c r="E284" s="15">
        <v>46869</v>
      </c>
      <c r="F284" s="15">
        <v>46869</v>
      </c>
    </row>
    <row r="285" spans="1:6" x14ac:dyDescent="0.25">
      <c r="A285" s="5">
        <v>156</v>
      </c>
      <c r="B285" s="5" t="s">
        <v>350</v>
      </c>
      <c r="C285" s="15">
        <v>0</v>
      </c>
      <c r="D285" s="15">
        <v>0</v>
      </c>
      <c r="E285" s="15">
        <v>2100</v>
      </c>
      <c r="F285" s="15">
        <v>2100</v>
      </c>
    </row>
    <row r="286" spans="1:6" ht="15.75" x14ac:dyDescent="0.25">
      <c r="A286" s="5"/>
      <c r="B286" s="5" t="s">
        <v>107</v>
      </c>
      <c r="C286" s="17">
        <f>C287</f>
        <v>40378</v>
      </c>
      <c r="D286" s="17">
        <f t="shared" ref="D286:F286" si="55">D287</f>
        <v>40378</v>
      </c>
      <c r="E286" s="17">
        <f t="shared" si="55"/>
        <v>40378</v>
      </c>
      <c r="F286" s="17">
        <f t="shared" si="55"/>
        <v>40378</v>
      </c>
    </row>
    <row r="287" spans="1:6" x14ac:dyDescent="0.25">
      <c r="A287" s="5"/>
      <c r="B287" s="5" t="s">
        <v>5</v>
      </c>
      <c r="C287" s="15">
        <v>40378</v>
      </c>
      <c r="D287" s="15">
        <v>40378</v>
      </c>
      <c r="E287" s="15">
        <v>40378</v>
      </c>
      <c r="F287" s="15">
        <v>40378</v>
      </c>
    </row>
    <row r="288" spans="1:6" ht="15.75" x14ac:dyDescent="0.25">
      <c r="A288" s="5"/>
      <c r="B288" s="5" t="s">
        <v>108</v>
      </c>
      <c r="C288" s="17">
        <f>C289+C290+C291</f>
        <v>7251</v>
      </c>
      <c r="D288" s="17">
        <f t="shared" ref="D288:F288" si="56">D289+D290+D291</f>
        <v>7251</v>
      </c>
      <c r="E288" s="17">
        <f t="shared" si="56"/>
        <v>7251</v>
      </c>
      <c r="F288" s="17">
        <f t="shared" si="56"/>
        <v>7251</v>
      </c>
    </row>
    <row r="289" spans="1:6" x14ac:dyDescent="0.25">
      <c r="A289" s="5"/>
      <c r="B289" s="5" t="s">
        <v>5</v>
      </c>
      <c r="C289" s="15">
        <v>8301</v>
      </c>
      <c r="D289" s="15">
        <v>8301</v>
      </c>
      <c r="E289" s="15">
        <v>8301</v>
      </c>
      <c r="F289" s="15">
        <v>8301</v>
      </c>
    </row>
    <row r="290" spans="1:6" x14ac:dyDescent="0.25">
      <c r="A290" s="5">
        <v>157</v>
      </c>
      <c r="B290" s="5" t="s">
        <v>354</v>
      </c>
      <c r="C290" s="15">
        <v>-700</v>
      </c>
      <c r="D290" s="15">
        <v>-700</v>
      </c>
      <c r="E290" s="15">
        <v>-700</v>
      </c>
      <c r="F290" s="15">
        <v>-700</v>
      </c>
    </row>
    <row r="291" spans="1:6" x14ac:dyDescent="0.25">
      <c r="A291" s="5">
        <v>158</v>
      </c>
      <c r="B291" s="5" t="s">
        <v>355</v>
      </c>
      <c r="C291" s="15">
        <v>-350</v>
      </c>
      <c r="D291" s="15">
        <v>-350</v>
      </c>
      <c r="E291" s="15">
        <v>-350</v>
      </c>
      <c r="F291" s="15">
        <v>-350</v>
      </c>
    </row>
    <row r="292" spans="1:6" ht="15.75" x14ac:dyDescent="0.25">
      <c r="A292" s="5"/>
      <c r="B292" s="8" t="s">
        <v>109</v>
      </c>
      <c r="C292" s="17">
        <f>C288+C286+C283+C273+C270+C264+C251</f>
        <v>1409295</v>
      </c>
      <c r="D292" s="17">
        <f>D288+D286+D283+D273+D270+D264+D251</f>
        <v>1405545</v>
      </c>
      <c r="E292" s="17">
        <f>E288+E286+E283+E273+E270+E264+E251</f>
        <v>1406045</v>
      </c>
      <c r="F292" s="17">
        <f>F288+F286+F283+F273+F270+F264+F251</f>
        <v>1411845</v>
      </c>
    </row>
    <row r="293" spans="1:6" x14ac:dyDescent="0.25">
      <c r="A293" s="5"/>
      <c r="B293" s="7" t="s">
        <v>110</v>
      </c>
      <c r="C293" s="15"/>
      <c r="D293" s="15"/>
      <c r="E293" s="15"/>
      <c r="F293" s="15"/>
    </row>
    <row r="294" spans="1:6" ht="15.75" x14ac:dyDescent="0.25">
      <c r="A294" s="5"/>
      <c r="B294" s="5" t="s">
        <v>111</v>
      </c>
      <c r="C294" s="17">
        <f>SUM(C295:C313)</f>
        <v>-106594</v>
      </c>
      <c r="D294" s="17">
        <f t="shared" ref="D294:F294" si="57">SUM(D295:D313)</f>
        <v>-173294</v>
      </c>
      <c r="E294" s="17">
        <f t="shared" si="57"/>
        <v>-173294</v>
      </c>
      <c r="F294" s="17">
        <f t="shared" si="57"/>
        <v>-173294</v>
      </c>
    </row>
    <row r="295" spans="1:6" x14ac:dyDescent="0.25">
      <c r="A295" s="5"/>
      <c r="B295" s="5" t="s">
        <v>5</v>
      </c>
      <c r="C295" s="15">
        <v>-138684</v>
      </c>
      <c r="D295" s="15">
        <v>-138684</v>
      </c>
      <c r="E295" s="15">
        <v>-138684</v>
      </c>
      <c r="F295" s="15">
        <v>-138684</v>
      </c>
    </row>
    <row r="296" spans="1:6" x14ac:dyDescent="0.25">
      <c r="A296" s="5">
        <v>159</v>
      </c>
      <c r="B296" s="5" t="s">
        <v>112</v>
      </c>
      <c r="C296" s="15">
        <v>-4000</v>
      </c>
      <c r="D296" s="15">
        <v>-4000</v>
      </c>
      <c r="E296" s="15">
        <v>-4000</v>
      </c>
      <c r="F296" s="15">
        <v>-4000</v>
      </c>
    </row>
    <row r="297" spans="1:6" x14ac:dyDescent="0.25">
      <c r="A297" s="5">
        <v>160</v>
      </c>
      <c r="B297" s="5" t="s">
        <v>113</v>
      </c>
      <c r="C297" s="15">
        <v>-2000</v>
      </c>
      <c r="D297" s="15">
        <v>-4000</v>
      </c>
      <c r="E297" s="15">
        <v>-4000</v>
      </c>
      <c r="F297" s="15">
        <v>-4000</v>
      </c>
    </row>
    <row r="298" spans="1:6" x14ac:dyDescent="0.25">
      <c r="A298" s="5">
        <v>161</v>
      </c>
      <c r="B298" s="5" t="s">
        <v>356</v>
      </c>
      <c r="C298" s="15" t="s">
        <v>551</v>
      </c>
      <c r="D298" s="15">
        <v>-500</v>
      </c>
      <c r="E298" s="15">
        <v>-500</v>
      </c>
      <c r="F298" s="15">
        <v>-500</v>
      </c>
    </row>
    <row r="299" spans="1:6" x14ac:dyDescent="0.25">
      <c r="A299" s="5">
        <v>162</v>
      </c>
      <c r="B299" s="5" t="s">
        <v>115</v>
      </c>
      <c r="C299" s="15">
        <v>-50</v>
      </c>
      <c r="D299" s="15">
        <v>-50</v>
      </c>
      <c r="E299" s="15">
        <v>-50</v>
      </c>
      <c r="F299" s="15">
        <v>-50</v>
      </c>
    </row>
    <row r="300" spans="1:6" x14ac:dyDescent="0.25">
      <c r="A300" s="5">
        <v>163</v>
      </c>
      <c r="B300" s="5" t="s">
        <v>116</v>
      </c>
      <c r="C300" s="15" t="s">
        <v>551</v>
      </c>
      <c r="D300" s="15">
        <v>2800</v>
      </c>
      <c r="E300" s="15">
        <v>2800</v>
      </c>
      <c r="F300" s="15">
        <v>2800</v>
      </c>
    </row>
    <row r="301" spans="1:6" x14ac:dyDescent="0.25">
      <c r="A301" s="5">
        <v>164</v>
      </c>
      <c r="B301" s="5" t="s">
        <v>21</v>
      </c>
      <c r="C301" s="15">
        <v>1000</v>
      </c>
      <c r="D301" s="15">
        <v>-4000</v>
      </c>
      <c r="E301" s="15">
        <v>-4000</v>
      </c>
      <c r="F301" s="15">
        <v>-4000</v>
      </c>
    </row>
    <row r="302" spans="1:6" x14ac:dyDescent="0.25">
      <c r="A302" s="5">
        <v>165</v>
      </c>
      <c r="B302" s="5" t="s">
        <v>357</v>
      </c>
      <c r="C302" s="15">
        <v>5000</v>
      </c>
      <c r="D302" s="15">
        <v>5000</v>
      </c>
      <c r="E302" s="15">
        <v>5000</v>
      </c>
      <c r="F302" s="15">
        <v>5000</v>
      </c>
    </row>
    <row r="303" spans="1:6" x14ac:dyDescent="0.25">
      <c r="A303" s="5">
        <v>166</v>
      </c>
      <c r="B303" s="5" t="s">
        <v>358</v>
      </c>
      <c r="C303" s="15">
        <v>-200</v>
      </c>
      <c r="D303" s="15">
        <v>-200</v>
      </c>
      <c r="E303" s="15">
        <v>-200</v>
      </c>
      <c r="F303" s="15">
        <v>-200</v>
      </c>
    </row>
    <row r="304" spans="1:6" x14ac:dyDescent="0.25">
      <c r="A304" s="5">
        <v>167</v>
      </c>
      <c r="B304" s="5" t="s">
        <v>359</v>
      </c>
      <c r="C304" s="15">
        <v>-200</v>
      </c>
      <c r="D304" s="15">
        <v>-200</v>
      </c>
      <c r="E304" s="15">
        <v>-200</v>
      </c>
      <c r="F304" s="15">
        <v>-200</v>
      </c>
    </row>
    <row r="305" spans="1:6" x14ac:dyDescent="0.25">
      <c r="A305" s="5">
        <v>168</v>
      </c>
      <c r="B305" s="5" t="s">
        <v>360</v>
      </c>
      <c r="C305" s="15">
        <v>-10</v>
      </c>
      <c r="D305" s="15">
        <v>-10</v>
      </c>
      <c r="E305" s="15">
        <v>-10</v>
      </c>
      <c r="F305" s="15">
        <v>-10</v>
      </c>
    </row>
    <row r="306" spans="1:6" x14ac:dyDescent="0.25">
      <c r="A306" s="5">
        <v>169</v>
      </c>
      <c r="B306" s="5" t="s">
        <v>361</v>
      </c>
      <c r="C306" s="15">
        <v>-300</v>
      </c>
      <c r="D306" s="15">
        <v>-300</v>
      </c>
      <c r="E306" s="15">
        <v>-300</v>
      </c>
      <c r="F306" s="15">
        <v>-300</v>
      </c>
    </row>
    <row r="307" spans="1:6" x14ac:dyDescent="0.25">
      <c r="A307" s="5">
        <v>170</v>
      </c>
      <c r="B307" s="5" t="s">
        <v>362</v>
      </c>
      <c r="C307" s="15">
        <v>-150</v>
      </c>
      <c r="D307" s="15">
        <v>-150</v>
      </c>
      <c r="E307" s="15">
        <v>-150</v>
      </c>
      <c r="F307" s="15">
        <v>-150</v>
      </c>
    </row>
    <row r="308" spans="1:6" x14ac:dyDescent="0.25">
      <c r="A308" s="5">
        <v>171</v>
      </c>
      <c r="B308" s="5" t="s">
        <v>363</v>
      </c>
      <c r="C308" s="15">
        <v>-5000</v>
      </c>
      <c r="D308" s="15">
        <v>-5000</v>
      </c>
      <c r="E308" s="15">
        <v>-5000</v>
      </c>
      <c r="F308" s="15">
        <v>-5000</v>
      </c>
    </row>
    <row r="309" spans="1:6" x14ac:dyDescent="0.25">
      <c r="A309" s="5">
        <v>172</v>
      </c>
      <c r="B309" s="5" t="s">
        <v>364</v>
      </c>
      <c r="C309" s="15" t="s">
        <v>551</v>
      </c>
      <c r="D309" s="15">
        <v>-5000</v>
      </c>
      <c r="E309" s="15">
        <v>-5000</v>
      </c>
      <c r="F309" s="15">
        <v>-5000</v>
      </c>
    </row>
    <row r="310" spans="1:6" x14ac:dyDescent="0.25">
      <c r="A310" s="5">
        <v>173</v>
      </c>
      <c r="B310" s="5" t="s">
        <v>365</v>
      </c>
      <c r="C310" s="15">
        <v>-20000</v>
      </c>
      <c r="D310" s="15">
        <v>-20000</v>
      </c>
      <c r="E310" s="15">
        <v>-20000</v>
      </c>
      <c r="F310" s="15">
        <v>-20000</v>
      </c>
    </row>
    <row r="311" spans="1:6" x14ac:dyDescent="0.25">
      <c r="A311" s="5">
        <v>174</v>
      </c>
      <c r="B311" s="5" t="s">
        <v>366</v>
      </c>
      <c r="C311" s="15">
        <v>1000</v>
      </c>
      <c r="D311" s="15">
        <v>1000</v>
      </c>
      <c r="E311" s="15">
        <v>1000</v>
      </c>
      <c r="F311" s="15">
        <v>1000</v>
      </c>
    </row>
    <row r="312" spans="1:6" x14ac:dyDescent="0.25">
      <c r="A312" s="5">
        <v>175</v>
      </c>
      <c r="B312" s="5" t="s">
        <v>367</v>
      </c>
      <c r="C312" s="15">
        <v>40000</v>
      </c>
      <c r="D312" s="15" t="s">
        <v>551</v>
      </c>
      <c r="E312" s="15" t="s">
        <v>552</v>
      </c>
      <c r="F312" s="15" t="s">
        <v>553</v>
      </c>
    </row>
    <row r="313" spans="1:6" x14ac:dyDescent="0.25">
      <c r="A313" s="5">
        <v>176</v>
      </c>
      <c r="B313" s="5" t="s">
        <v>368</v>
      </c>
      <c r="C313" s="15">
        <v>17000</v>
      </c>
      <c r="D313" s="15" t="s">
        <v>551</v>
      </c>
      <c r="E313" s="15" t="s">
        <v>552</v>
      </c>
      <c r="F313" s="15" t="s">
        <v>553</v>
      </c>
    </row>
    <row r="314" spans="1:6" ht="15.75" x14ac:dyDescent="0.25">
      <c r="A314" s="5"/>
      <c r="B314" s="5" t="s">
        <v>117</v>
      </c>
      <c r="C314" s="17">
        <f>C315+C316+C317</f>
        <v>39137</v>
      </c>
      <c r="D314" s="17">
        <f t="shared" ref="D314:F314" si="58">D315+D316+D317</f>
        <v>39137</v>
      </c>
      <c r="E314" s="17">
        <f t="shared" si="58"/>
        <v>39137</v>
      </c>
      <c r="F314" s="17">
        <f t="shared" si="58"/>
        <v>39137</v>
      </c>
    </row>
    <row r="315" spans="1:6" x14ac:dyDescent="0.25">
      <c r="A315" s="5"/>
      <c r="B315" s="5" t="s">
        <v>5</v>
      </c>
      <c r="C315" s="15">
        <v>39503</v>
      </c>
      <c r="D315" s="15">
        <v>39503</v>
      </c>
      <c r="E315" s="15">
        <v>39503</v>
      </c>
      <c r="F315" s="15">
        <v>39503</v>
      </c>
    </row>
    <row r="316" spans="1:6" x14ac:dyDescent="0.25">
      <c r="A316" s="5">
        <v>177</v>
      </c>
      <c r="B316" s="5" t="s">
        <v>369</v>
      </c>
      <c r="C316" s="15">
        <v>400</v>
      </c>
      <c r="D316" s="15">
        <v>400</v>
      </c>
      <c r="E316" s="15">
        <v>400</v>
      </c>
      <c r="F316" s="15">
        <v>400</v>
      </c>
    </row>
    <row r="317" spans="1:6" x14ac:dyDescent="0.25">
      <c r="A317" s="5">
        <v>178</v>
      </c>
      <c r="B317" s="5" t="s">
        <v>370</v>
      </c>
      <c r="C317" s="15">
        <v>-766</v>
      </c>
      <c r="D317" s="15">
        <v>-766</v>
      </c>
      <c r="E317" s="15">
        <v>-766</v>
      </c>
      <c r="F317" s="15">
        <v>-766</v>
      </c>
    </row>
    <row r="318" spans="1:6" ht="15.75" x14ac:dyDescent="0.25">
      <c r="A318" s="5"/>
      <c r="B318" s="8" t="s">
        <v>118</v>
      </c>
      <c r="C318" s="17">
        <f>C314+C294</f>
        <v>-67457</v>
      </c>
      <c r="D318" s="17">
        <f t="shared" ref="D318:F318" si="59">D314+D294</f>
        <v>-134157</v>
      </c>
      <c r="E318" s="17">
        <f t="shared" si="59"/>
        <v>-134157</v>
      </c>
      <c r="F318" s="17">
        <f t="shared" si="59"/>
        <v>-134157</v>
      </c>
    </row>
    <row r="319" spans="1:6" x14ac:dyDescent="0.25">
      <c r="A319" s="5"/>
      <c r="B319" s="7" t="s">
        <v>119</v>
      </c>
      <c r="C319" s="15"/>
      <c r="D319" s="15"/>
      <c r="E319" s="15"/>
      <c r="F319" s="15"/>
    </row>
    <row r="320" spans="1:6" ht="15.75" x14ac:dyDescent="0.25">
      <c r="A320" s="5"/>
      <c r="B320" s="5" t="s">
        <v>120</v>
      </c>
      <c r="C320" s="17">
        <f>SUM(C321:C325)</f>
        <v>118981</v>
      </c>
      <c r="D320" s="17">
        <f t="shared" ref="D320:F320" si="60">SUM(D321:D325)</f>
        <v>122481</v>
      </c>
      <c r="E320" s="17">
        <f t="shared" si="60"/>
        <v>123981</v>
      </c>
      <c r="F320" s="17">
        <f t="shared" si="60"/>
        <v>126481</v>
      </c>
    </row>
    <row r="321" spans="1:6" x14ac:dyDescent="0.25">
      <c r="A321" s="5"/>
      <c r="B321" s="5" t="s">
        <v>5</v>
      </c>
      <c r="C321" s="15">
        <v>106231</v>
      </c>
      <c r="D321" s="15">
        <v>106231</v>
      </c>
      <c r="E321" s="15">
        <v>106231</v>
      </c>
      <c r="F321" s="15">
        <v>106231</v>
      </c>
    </row>
    <row r="322" spans="1:6" x14ac:dyDescent="0.25">
      <c r="A322" s="5">
        <v>179</v>
      </c>
      <c r="B322" s="5" t="s">
        <v>371</v>
      </c>
      <c r="C322" s="15">
        <v>1000</v>
      </c>
      <c r="D322" s="15">
        <v>2000</v>
      </c>
      <c r="E322" s="15">
        <v>2000</v>
      </c>
      <c r="F322" s="15">
        <v>2000</v>
      </c>
    </row>
    <row r="323" spans="1:6" x14ac:dyDescent="0.25">
      <c r="A323" s="5">
        <v>180</v>
      </c>
      <c r="B323" s="5" t="s">
        <v>121</v>
      </c>
      <c r="C323" s="15">
        <v>-650</v>
      </c>
      <c r="D323" s="15">
        <v>-650</v>
      </c>
      <c r="E323" s="15">
        <v>-650</v>
      </c>
      <c r="F323" s="15">
        <v>-650</v>
      </c>
    </row>
    <row r="324" spans="1:6" x14ac:dyDescent="0.25">
      <c r="A324" s="5">
        <v>181</v>
      </c>
      <c r="B324" s="5" t="s">
        <v>372</v>
      </c>
      <c r="C324" s="15">
        <v>1400</v>
      </c>
      <c r="D324" s="15">
        <v>1400</v>
      </c>
      <c r="E324" s="15">
        <v>1400</v>
      </c>
      <c r="F324" s="15">
        <v>1400</v>
      </c>
    </row>
    <row r="325" spans="1:6" x14ac:dyDescent="0.25">
      <c r="A325" s="5">
        <v>182</v>
      </c>
      <c r="B325" s="5" t="s">
        <v>373</v>
      </c>
      <c r="C325" s="15">
        <v>11000</v>
      </c>
      <c r="D325" s="15">
        <v>13500</v>
      </c>
      <c r="E325" s="15">
        <v>15000</v>
      </c>
      <c r="F325" s="15">
        <v>17500</v>
      </c>
    </row>
    <row r="326" spans="1:6" ht="15.75" x14ac:dyDescent="0.25">
      <c r="A326" s="5"/>
      <c r="B326" s="5" t="s">
        <v>122</v>
      </c>
      <c r="C326" s="17">
        <f>C327+C328+C329</f>
        <v>70085</v>
      </c>
      <c r="D326" s="17">
        <f t="shared" ref="D326:F326" si="61">D327+D328+D329</f>
        <v>70085</v>
      </c>
      <c r="E326" s="17">
        <f t="shared" si="61"/>
        <v>70085</v>
      </c>
      <c r="F326" s="17">
        <f t="shared" si="61"/>
        <v>70485</v>
      </c>
    </row>
    <row r="327" spans="1:6" x14ac:dyDescent="0.25">
      <c r="A327" s="5"/>
      <c r="B327" s="5" t="s">
        <v>5</v>
      </c>
      <c r="C327" s="15">
        <v>70735</v>
      </c>
      <c r="D327" s="15">
        <v>70735</v>
      </c>
      <c r="E327" s="15">
        <v>70735</v>
      </c>
      <c r="F327" s="15">
        <v>70735</v>
      </c>
    </row>
    <row r="328" spans="1:6" x14ac:dyDescent="0.25">
      <c r="A328" s="5">
        <v>183</v>
      </c>
      <c r="B328" s="5" t="s">
        <v>123</v>
      </c>
      <c r="C328" s="15">
        <v>0</v>
      </c>
      <c r="D328" s="15">
        <v>0</v>
      </c>
      <c r="E328" s="15">
        <v>0</v>
      </c>
      <c r="F328" s="15">
        <v>400</v>
      </c>
    </row>
    <row r="329" spans="1:6" x14ac:dyDescent="0.25">
      <c r="A329" s="5">
        <v>184</v>
      </c>
      <c r="B329" s="5" t="s">
        <v>374</v>
      </c>
      <c r="C329" s="15">
        <v>-650</v>
      </c>
      <c r="D329" s="15">
        <v>-650</v>
      </c>
      <c r="E329" s="15">
        <v>-650</v>
      </c>
      <c r="F329" s="15">
        <v>-650</v>
      </c>
    </row>
    <row r="330" spans="1:6" ht="15.75" x14ac:dyDescent="0.25">
      <c r="A330" s="5"/>
      <c r="B330" s="8" t="s">
        <v>124</v>
      </c>
      <c r="C330" s="17">
        <f>C320+C326</f>
        <v>189066</v>
      </c>
      <c r="D330" s="17">
        <f t="shared" ref="D330:F330" si="62">D320+D326</f>
        <v>192566</v>
      </c>
      <c r="E330" s="17">
        <f t="shared" si="62"/>
        <v>194066</v>
      </c>
      <c r="F330" s="17">
        <f t="shared" si="62"/>
        <v>196966</v>
      </c>
    </row>
    <row r="331" spans="1:6" x14ac:dyDescent="0.25">
      <c r="A331" s="5"/>
      <c r="B331" s="7" t="s">
        <v>125</v>
      </c>
      <c r="C331" s="15"/>
      <c r="D331" s="15"/>
      <c r="E331" s="15"/>
      <c r="F331" s="15"/>
    </row>
    <row r="332" spans="1:6" ht="15.75" x14ac:dyDescent="0.25">
      <c r="A332" s="5"/>
      <c r="B332" s="5" t="s">
        <v>375</v>
      </c>
      <c r="C332" s="17">
        <f>C333+C334+C335</f>
        <v>15697</v>
      </c>
      <c r="D332" s="17">
        <f t="shared" ref="D332:F332" si="63">D333+D334+D335</f>
        <v>17197</v>
      </c>
      <c r="E332" s="17">
        <f t="shared" si="63"/>
        <v>17197</v>
      </c>
      <c r="F332" s="17">
        <f t="shared" si="63"/>
        <v>17197</v>
      </c>
    </row>
    <row r="333" spans="1:6" x14ac:dyDescent="0.25">
      <c r="A333" s="5"/>
      <c r="B333" s="5" t="s">
        <v>5</v>
      </c>
      <c r="C333" s="15">
        <v>16397</v>
      </c>
      <c r="D333" s="15">
        <v>16397</v>
      </c>
      <c r="E333" s="15">
        <v>16397</v>
      </c>
      <c r="F333" s="15">
        <v>16397</v>
      </c>
    </row>
    <row r="334" spans="1:6" x14ac:dyDescent="0.25">
      <c r="A334" s="5">
        <v>185</v>
      </c>
      <c r="B334" s="5" t="s">
        <v>376</v>
      </c>
      <c r="C334" s="15">
        <v>0</v>
      </c>
      <c r="D334" s="15">
        <v>1500</v>
      </c>
      <c r="E334" s="15">
        <v>1500</v>
      </c>
      <c r="F334" s="15">
        <v>1500</v>
      </c>
    </row>
    <row r="335" spans="1:6" x14ac:dyDescent="0.25">
      <c r="A335" s="5">
        <v>186</v>
      </c>
      <c r="B335" s="5" t="s">
        <v>377</v>
      </c>
      <c r="C335" s="15">
        <v>-700</v>
      </c>
      <c r="D335" s="15">
        <v>-700</v>
      </c>
      <c r="E335" s="15">
        <v>-700</v>
      </c>
      <c r="F335" s="15">
        <v>-700</v>
      </c>
    </row>
    <row r="336" spans="1:6" ht="15.75" x14ac:dyDescent="0.25">
      <c r="A336" s="5"/>
      <c r="B336" s="5" t="s">
        <v>126</v>
      </c>
      <c r="C336" s="17">
        <f>SUM(C337:C349)</f>
        <v>548550</v>
      </c>
      <c r="D336" s="17">
        <f t="shared" ref="D336:F336" si="64">SUM(D337:D349)</f>
        <v>579950</v>
      </c>
      <c r="E336" s="17">
        <f t="shared" si="64"/>
        <v>582450</v>
      </c>
      <c r="F336" s="17">
        <f t="shared" si="64"/>
        <v>608050</v>
      </c>
    </row>
    <row r="337" spans="1:6" x14ac:dyDescent="0.25">
      <c r="A337" s="5"/>
      <c r="B337" s="5" t="s">
        <v>5</v>
      </c>
      <c r="C337" s="15">
        <v>539903</v>
      </c>
      <c r="D337" s="15">
        <v>539903</v>
      </c>
      <c r="E337" s="15">
        <v>539903</v>
      </c>
      <c r="F337" s="15">
        <v>539903</v>
      </c>
    </row>
    <row r="338" spans="1:6" x14ac:dyDescent="0.25">
      <c r="A338" s="5">
        <v>187</v>
      </c>
      <c r="B338" s="5" t="s">
        <v>378</v>
      </c>
      <c r="C338" s="15" t="s">
        <v>551</v>
      </c>
      <c r="D338" s="15" t="s">
        <v>551</v>
      </c>
      <c r="E338" s="15" t="s">
        <v>552</v>
      </c>
      <c r="F338" s="15">
        <v>1500</v>
      </c>
    </row>
    <row r="339" spans="1:6" x14ac:dyDescent="0.25">
      <c r="A339" s="5">
        <v>188</v>
      </c>
      <c r="B339" s="5" t="s">
        <v>379</v>
      </c>
      <c r="C339" s="15">
        <v>10300</v>
      </c>
      <c r="D339" s="15">
        <v>10300</v>
      </c>
      <c r="E339" s="15">
        <v>10300</v>
      </c>
      <c r="F339" s="15">
        <v>10300</v>
      </c>
    </row>
    <row r="340" spans="1:6" x14ac:dyDescent="0.25">
      <c r="A340" s="5">
        <v>189</v>
      </c>
      <c r="B340" s="5" t="s">
        <v>380</v>
      </c>
      <c r="C340" s="15" t="s">
        <v>551</v>
      </c>
      <c r="D340" s="15" t="s">
        <v>551</v>
      </c>
      <c r="E340" s="15">
        <v>3500</v>
      </c>
      <c r="F340" s="15">
        <v>7000</v>
      </c>
    </row>
    <row r="341" spans="1:6" x14ac:dyDescent="0.25">
      <c r="A341" s="5">
        <v>190</v>
      </c>
      <c r="B341" s="5" t="s">
        <v>381</v>
      </c>
      <c r="C341" s="15" t="s">
        <v>551</v>
      </c>
      <c r="D341" s="15">
        <v>14900</v>
      </c>
      <c r="E341" s="15">
        <v>14900</v>
      </c>
      <c r="F341" s="15">
        <v>14900</v>
      </c>
    </row>
    <row r="342" spans="1:6" x14ac:dyDescent="0.25">
      <c r="A342" s="5">
        <v>191</v>
      </c>
      <c r="B342" s="5" t="s">
        <v>382</v>
      </c>
      <c r="C342" s="15">
        <v>4500</v>
      </c>
      <c r="D342" s="15">
        <v>4500</v>
      </c>
      <c r="E342" s="15">
        <v>4500</v>
      </c>
      <c r="F342" s="15">
        <v>4500</v>
      </c>
    </row>
    <row r="343" spans="1:6" x14ac:dyDescent="0.25">
      <c r="A343" s="5">
        <v>192</v>
      </c>
      <c r="B343" s="5" t="s">
        <v>383</v>
      </c>
      <c r="C343" s="15" t="s">
        <v>551</v>
      </c>
      <c r="D343" s="15">
        <v>9000</v>
      </c>
      <c r="E343" s="15">
        <v>9000</v>
      </c>
      <c r="F343" s="15">
        <v>9000</v>
      </c>
    </row>
    <row r="344" spans="1:6" x14ac:dyDescent="0.25">
      <c r="A344" s="5">
        <v>193</v>
      </c>
      <c r="B344" s="5" t="s">
        <v>384</v>
      </c>
      <c r="C344" s="15" t="s">
        <v>551</v>
      </c>
      <c r="D344" s="15">
        <v>10500</v>
      </c>
      <c r="E344" s="15">
        <v>10500</v>
      </c>
      <c r="F344" s="15">
        <v>10500</v>
      </c>
    </row>
    <row r="345" spans="1:6" x14ac:dyDescent="0.25">
      <c r="A345" s="5">
        <v>194</v>
      </c>
      <c r="B345" s="5" t="s">
        <v>385</v>
      </c>
      <c r="C345" s="15" t="s">
        <v>551</v>
      </c>
      <c r="D345" s="15">
        <v>-3000</v>
      </c>
      <c r="E345" s="15">
        <v>-4000</v>
      </c>
      <c r="F345" s="15">
        <v>-4000</v>
      </c>
    </row>
    <row r="346" spans="1:6" x14ac:dyDescent="0.25">
      <c r="A346" s="5">
        <v>195</v>
      </c>
      <c r="B346" s="5" t="s">
        <v>386</v>
      </c>
      <c r="C346" s="15" t="s">
        <v>551</v>
      </c>
      <c r="D346" s="15" t="s">
        <v>551</v>
      </c>
      <c r="E346" s="15" t="s">
        <v>552</v>
      </c>
      <c r="F346" s="15">
        <v>9300</v>
      </c>
    </row>
    <row r="347" spans="1:6" x14ac:dyDescent="0.25">
      <c r="A347" s="5">
        <v>196</v>
      </c>
      <c r="B347" s="5" t="s">
        <v>387</v>
      </c>
      <c r="C347" s="15" t="s">
        <v>551</v>
      </c>
      <c r="D347" s="15" t="s">
        <v>551</v>
      </c>
      <c r="E347" s="15" t="s">
        <v>552</v>
      </c>
      <c r="F347" s="15">
        <v>11300</v>
      </c>
    </row>
    <row r="348" spans="1:6" x14ac:dyDescent="0.25">
      <c r="A348" s="5">
        <v>197</v>
      </c>
      <c r="B348" s="5" t="s">
        <v>388</v>
      </c>
      <c r="C348" s="15">
        <v>1750</v>
      </c>
      <c r="D348" s="15">
        <v>1750</v>
      </c>
      <c r="E348" s="15">
        <v>1750</v>
      </c>
      <c r="F348" s="15">
        <v>1750</v>
      </c>
    </row>
    <row r="349" spans="1:6" x14ac:dyDescent="0.25">
      <c r="A349" s="5">
        <v>198</v>
      </c>
      <c r="B349" s="5" t="s">
        <v>389</v>
      </c>
      <c r="C349" s="15">
        <v>-7903</v>
      </c>
      <c r="D349" s="15">
        <v>-7903</v>
      </c>
      <c r="E349" s="15">
        <v>-7903</v>
      </c>
      <c r="F349" s="15">
        <v>-7903</v>
      </c>
    </row>
    <row r="350" spans="1:6" ht="15.75" x14ac:dyDescent="0.25">
      <c r="A350" s="5"/>
      <c r="B350" s="5" t="s">
        <v>127</v>
      </c>
      <c r="C350" s="17">
        <f>C351+C352</f>
        <v>7954</v>
      </c>
      <c r="D350" s="17">
        <f t="shared" ref="D350:F350" si="65">D351+D352</f>
        <v>7954</v>
      </c>
      <c r="E350" s="17">
        <f t="shared" si="65"/>
        <v>7954</v>
      </c>
      <c r="F350" s="17">
        <f t="shared" si="65"/>
        <v>7954</v>
      </c>
    </row>
    <row r="351" spans="1:6" x14ac:dyDescent="0.25">
      <c r="A351" s="5"/>
      <c r="B351" s="5" t="s">
        <v>5</v>
      </c>
      <c r="C351" s="15">
        <v>8111</v>
      </c>
      <c r="D351" s="15">
        <v>8111</v>
      </c>
      <c r="E351" s="15">
        <v>8111</v>
      </c>
      <c r="F351" s="15">
        <v>8111</v>
      </c>
    </row>
    <row r="352" spans="1:6" x14ac:dyDescent="0.25">
      <c r="A352" s="5">
        <v>199</v>
      </c>
      <c r="B352" s="5" t="s">
        <v>390</v>
      </c>
      <c r="C352" s="15">
        <v>-157</v>
      </c>
      <c r="D352" s="15">
        <v>-157</v>
      </c>
      <c r="E352" s="15">
        <v>-157</v>
      </c>
      <c r="F352" s="15">
        <v>-157</v>
      </c>
    </row>
    <row r="353" spans="1:6" ht="15.75" x14ac:dyDescent="0.25">
      <c r="A353" s="5"/>
      <c r="B353" s="5" t="s">
        <v>391</v>
      </c>
      <c r="C353" s="17">
        <f>SUM(C354:C359)</f>
        <v>186603</v>
      </c>
      <c r="D353" s="17">
        <f t="shared" ref="D353:F353" si="66">SUM(D354:D359)</f>
        <v>184933</v>
      </c>
      <c r="E353" s="17">
        <f t="shared" si="66"/>
        <v>179933</v>
      </c>
      <c r="F353" s="17">
        <f t="shared" si="66"/>
        <v>174933</v>
      </c>
    </row>
    <row r="354" spans="1:6" x14ac:dyDescent="0.25">
      <c r="A354" s="5"/>
      <c r="B354" s="5" t="s">
        <v>5</v>
      </c>
      <c r="C354" s="15">
        <v>185683</v>
      </c>
      <c r="D354" s="15">
        <v>185683</v>
      </c>
      <c r="E354" s="15">
        <v>185683</v>
      </c>
      <c r="F354" s="15">
        <v>185683</v>
      </c>
    </row>
    <row r="355" spans="1:6" x14ac:dyDescent="0.25">
      <c r="A355" s="5">
        <v>200</v>
      </c>
      <c r="B355" s="5" t="s">
        <v>128</v>
      </c>
      <c r="C355" s="15">
        <v>-750</v>
      </c>
      <c r="D355" s="15">
        <v>-750</v>
      </c>
      <c r="E355" s="15">
        <v>-750</v>
      </c>
      <c r="F355" s="15">
        <v>-750</v>
      </c>
    </row>
    <row r="356" spans="1:6" x14ac:dyDescent="0.25">
      <c r="A356" s="5">
        <v>201</v>
      </c>
      <c r="B356" s="5" t="s">
        <v>392</v>
      </c>
      <c r="C356" s="15">
        <v>3000</v>
      </c>
      <c r="D356" s="15">
        <v>3000</v>
      </c>
      <c r="E356" s="15">
        <v>3000</v>
      </c>
      <c r="F356" s="15">
        <v>3000</v>
      </c>
    </row>
    <row r="357" spans="1:6" x14ac:dyDescent="0.25">
      <c r="A357" s="5">
        <v>202</v>
      </c>
      <c r="B357" s="5" t="s">
        <v>393</v>
      </c>
      <c r="C357" s="15" t="s">
        <v>551</v>
      </c>
      <c r="D357" s="15" t="s">
        <v>551</v>
      </c>
      <c r="E357" s="15">
        <v>-5000</v>
      </c>
      <c r="F357" s="15">
        <v>-10000</v>
      </c>
    </row>
    <row r="358" spans="1:6" x14ac:dyDescent="0.25">
      <c r="A358" s="5">
        <v>203</v>
      </c>
      <c r="B358" s="5" t="s">
        <v>394</v>
      </c>
      <c r="C358" s="15">
        <v>-3000</v>
      </c>
      <c r="D358" s="15">
        <v>-3000</v>
      </c>
      <c r="E358" s="15">
        <v>-3000</v>
      </c>
      <c r="F358" s="15">
        <v>-3000</v>
      </c>
    </row>
    <row r="359" spans="1:6" x14ac:dyDescent="0.25">
      <c r="A359" s="5">
        <v>204</v>
      </c>
      <c r="B359" s="5" t="s">
        <v>395</v>
      </c>
      <c r="C359" s="15">
        <v>1670</v>
      </c>
      <c r="D359" s="15" t="s">
        <v>551</v>
      </c>
      <c r="E359" s="15" t="s">
        <v>552</v>
      </c>
      <c r="F359" s="15" t="s">
        <v>553</v>
      </c>
    </row>
    <row r="360" spans="1:6" ht="15.75" x14ac:dyDescent="0.25">
      <c r="A360" s="5"/>
      <c r="B360" s="5" t="s">
        <v>396</v>
      </c>
      <c r="C360" s="17">
        <f>C361+C362+C363</f>
        <v>97020</v>
      </c>
      <c r="D360" s="17">
        <f t="shared" ref="D360:F360" si="67">D361+D362+D363</f>
        <v>95020</v>
      </c>
      <c r="E360" s="17">
        <f t="shared" si="67"/>
        <v>95020</v>
      </c>
      <c r="F360" s="17">
        <f t="shared" si="67"/>
        <v>95020</v>
      </c>
    </row>
    <row r="361" spans="1:6" x14ac:dyDescent="0.25">
      <c r="A361" s="5"/>
      <c r="B361" s="5" t="s">
        <v>5</v>
      </c>
      <c r="C361" s="15">
        <v>100163</v>
      </c>
      <c r="D361" s="15">
        <v>100163</v>
      </c>
      <c r="E361" s="15">
        <v>100163</v>
      </c>
      <c r="F361" s="15">
        <v>100163</v>
      </c>
    </row>
    <row r="362" spans="1:6" x14ac:dyDescent="0.25">
      <c r="A362" s="5">
        <v>205</v>
      </c>
      <c r="B362" s="5" t="s">
        <v>75</v>
      </c>
      <c r="C362" s="15">
        <v>-1200</v>
      </c>
      <c r="D362" s="15">
        <v>-3200</v>
      </c>
      <c r="E362" s="15">
        <v>-3200</v>
      </c>
      <c r="F362" s="15">
        <v>-3200</v>
      </c>
    </row>
    <row r="363" spans="1:6" x14ac:dyDescent="0.25">
      <c r="A363" s="5">
        <v>206</v>
      </c>
      <c r="B363" s="5" t="s">
        <v>397</v>
      </c>
      <c r="C363" s="15">
        <v>-1943</v>
      </c>
      <c r="D363" s="15">
        <v>-1943</v>
      </c>
      <c r="E363" s="15">
        <v>-1943</v>
      </c>
      <c r="F363" s="15">
        <v>-1943</v>
      </c>
    </row>
    <row r="364" spans="1:6" ht="15.75" x14ac:dyDescent="0.25">
      <c r="A364" s="5"/>
      <c r="B364" s="5" t="s">
        <v>398</v>
      </c>
      <c r="C364" s="17">
        <f>SUM(C365:C369)</f>
        <v>318674</v>
      </c>
      <c r="D364" s="17">
        <f t="shared" ref="D364:F364" si="68">SUM(D365:D369)</f>
        <v>317674</v>
      </c>
      <c r="E364" s="17">
        <f t="shared" si="68"/>
        <v>312674</v>
      </c>
      <c r="F364" s="17">
        <f t="shared" si="68"/>
        <v>312674</v>
      </c>
    </row>
    <row r="365" spans="1:6" x14ac:dyDescent="0.25">
      <c r="A365" s="5"/>
      <c r="B365" s="5" t="s">
        <v>5</v>
      </c>
      <c r="C365" s="15">
        <v>309100</v>
      </c>
      <c r="D365" s="15">
        <v>309100</v>
      </c>
      <c r="E365" s="15">
        <v>309100</v>
      </c>
      <c r="F365" s="15">
        <v>309100</v>
      </c>
    </row>
    <row r="366" spans="1:6" x14ac:dyDescent="0.25">
      <c r="A366" s="5">
        <v>207</v>
      </c>
      <c r="B366" s="5" t="s">
        <v>399</v>
      </c>
      <c r="C366" s="15" t="s">
        <v>551</v>
      </c>
      <c r="D366" s="15" t="s">
        <v>551</v>
      </c>
      <c r="E366" s="15">
        <v>-5000</v>
      </c>
      <c r="F366" s="15">
        <v>-5000</v>
      </c>
    </row>
    <row r="367" spans="1:6" x14ac:dyDescent="0.25">
      <c r="A367" s="5">
        <v>208</v>
      </c>
      <c r="B367" s="5" t="s">
        <v>400</v>
      </c>
      <c r="C367" s="15">
        <v>15000</v>
      </c>
      <c r="D367" s="15">
        <v>15000</v>
      </c>
      <c r="E367" s="15">
        <v>15000</v>
      </c>
      <c r="F367" s="15">
        <v>15000</v>
      </c>
    </row>
    <row r="368" spans="1:6" x14ac:dyDescent="0.25">
      <c r="A368" s="5">
        <v>209</v>
      </c>
      <c r="B368" s="5" t="s">
        <v>401</v>
      </c>
      <c r="C368" s="15">
        <v>-6426</v>
      </c>
      <c r="D368" s="15">
        <v>-6426</v>
      </c>
      <c r="E368" s="15">
        <v>-6426</v>
      </c>
      <c r="F368" s="15">
        <v>-6426</v>
      </c>
    </row>
    <row r="369" spans="1:6" x14ac:dyDescent="0.25">
      <c r="A369" s="5">
        <v>210</v>
      </c>
      <c r="B369" s="5" t="s">
        <v>402</v>
      </c>
      <c r="C369" s="15">
        <v>1000</v>
      </c>
      <c r="D369" s="15" t="s">
        <v>551</v>
      </c>
      <c r="E369" s="15" t="s">
        <v>552</v>
      </c>
      <c r="F369" s="15" t="s">
        <v>553</v>
      </c>
    </row>
    <row r="370" spans="1:6" ht="15.75" x14ac:dyDescent="0.25">
      <c r="A370" s="5"/>
      <c r="B370" s="5" t="s">
        <v>129</v>
      </c>
      <c r="C370" s="17">
        <f>C371</f>
        <v>13157</v>
      </c>
      <c r="D370" s="17">
        <f t="shared" ref="D370:F370" si="69">D371</f>
        <v>13157</v>
      </c>
      <c r="E370" s="17">
        <f t="shared" si="69"/>
        <v>13157</v>
      </c>
      <c r="F370" s="17">
        <f t="shared" si="69"/>
        <v>13157</v>
      </c>
    </row>
    <row r="371" spans="1:6" x14ac:dyDescent="0.25">
      <c r="A371" s="5"/>
      <c r="B371" s="5" t="s">
        <v>5</v>
      </c>
      <c r="C371" s="15">
        <v>13157</v>
      </c>
      <c r="D371" s="15">
        <v>13157</v>
      </c>
      <c r="E371" s="15">
        <v>13157</v>
      </c>
      <c r="F371" s="15">
        <v>13157</v>
      </c>
    </row>
    <row r="372" spans="1:6" ht="15.75" x14ac:dyDescent="0.25">
      <c r="A372" s="5"/>
      <c r="B372" s="5" t="s">
        <v>130</v>
      </c>
      <c r="C372" s="17">
        <f>SUM(C373:C379)</f>
        <v>332659</v>
      </c>
      <c r="D372" s="17">
        <f t="shared" ref="D372:F372" si="70">SUM(D373:D379)</f>
        <v>317359</v>
      </c>
      <c r="E372" s="17">
        <f t="shared" si="70"/>
        <v>307359</v>
      </c>
      <c r="F372" s="17">
        <f t="shared" si="70"/>
        <v>307359</v>
      </c>
    </row>
    <row r="373" spans="1:6" x14ac:dyDescent="0.25">
      <c r="A373" s="5"/>
      <c r="B373" s="5" t="s">
        <v>5</v>
      </c>
      <c r="C373" s="15">
        <v>299009</v>
      </c>
      <c r="D373" s="15">
        <v>299009</v>
      </c>
      <c r="E373" s="15">
        <v>299009</v>
      </c>
      <c r="F373" s="15">
        <v>299009</v>
      </c>
    </row>
    <row r="374" spans="1:6" x14ac:dyDescent="0.25">
      <c r="A374" s="5">
        <v>211</v>
      </c>
      <c r="B374" s="5" t="s">
        <v>403</v>
      </c>
      <c r="C374" s="15">
        <v>-2300</v>
      </c>
      <c r="D374" s="15">
        <v>-2300</v>
      </c>
      <c r="E374" s="15">
        <v>-2300</v>
      </c>
      <c r="F374" s="15">
        <v>-2300</v>
      </c>
    </row>
    <row r="375" spans="1:6" x14ac:dyDescent="0.25">
      <c r="A375" s="5">
        <v>212</v>
      </c>
      <c r="B375" s="5" t="s">
        <v>131</v>
      </c>
      <c r="C375" s="15">
        <v>-750</v>
      </c>
      <c r="D375" s="15">
        <v>-750</v>
      </c>
      <c r="E375" s="15">
        <v>-750</v>
      </c>
      <c r="F375" s="15">
        <v>-750</v>
      </c>
    </row>
    <row r="376" spans="1:6" x14ac:dyDescent="0.25">
      <c r="A376" s="5">
        <v>213</v>
      </c>
      <c r="B376" s="5" t="s">
        <v>404</v>
      </c>
      <c r="C376" s="15">
        <v>26000</v>
      </c>
      <c r="D376" s="15">
        <v>10000</v>
      </c>
      <c r="E376" s="15" t="s">
        <v>552</v>
      </c>
      <c r="F376" s="15" t="s">
        <v>553</v>
      </c>
    </row>
    <row r="377" spans="1:6" x14ac:dyDescent="0.25">
      <c r="A377" s="5">
        <v>214</v>
      </c>
      <c r="B377" s="5" t="s">
        <v>405</v>
      </c>
      <c r="C377" s="15">
        <v>15000</v>
      </c>
      <c r="D377" s="15">
        <v>15000</v>
      </c>
      <c r="E377" s="15">
        <v>15000</v>
      </c>
      <c r="F377" s="15">
        <v>15000</v>
      </c>
    </row>
    <row r="378" spans="1:6" x14ac:dyDescent="0.25">
      <c r="A378" s="5">
        <v>215</v>
      </c>
      <c r="B378" s="5" t="s">
        <v>406</v>
      </c>
      <c r="C378" s="15">
        <v>-5800</v>
      </c>
      <c r="D378" s="15">
        <v>-5800</v>
      </c>
      <c r="E378" s="15">
        <v>-5800</v>
      </c>
      <c r="F378" s="15">
        <v>-5800</v>
      </c>
    </row>
    <row r="379" spans="1:6" x14ac:dyDescent="0.25">
      <c r="A379" s="5">
        <v>216</v>
      </c>
      <c r="B379" s="5" t="s">
        <v>407</v>
      </c>
      <c r="C379" s="15">
        <v>1500</v>
      </c>
      <c r="D379" s="15">
        <v>2200</v>
      </c>
      <c r="E379" s="15">
        <v>2200</v>
      </c>
      <c r="F379" s="15">
        <v>2200</v>
      </c>
    </row>
    <row r="380" spans="1:6" ht="15.75" x14ac:dyDescent="0.25">
      <c r="A380" s="5"/>
      <c r="B380" s="5" t="s">
        <v>132</v>
      </c>
      <c r="C380" s="17">
        <f>C381+C382</f>
        <v>4856</v>
      </c>
      <c r="D380" s="17">
        <f t="shared" ref="D380:F380" si="71">D381+D382</f>
        <v>4856</v>
      </c>
      <c r="E380" s="17">
        <f t="shared" si="71"/>
        <v>4856</v>
      </c>
      <c r="F380" s="17">
        <f t="shared" si="71"/>
        <v>4856</v>
      </c>
    </row>
    <row r="381" spans="1:6" x14ac:dyDescent="0.25">
      <c r="A381" s="5"/>
      <c r="B381" s="5" t="s">
        <v>5</v>
      </c>
      <c r="C381" s="15">
        <v>5256</v>
      </c>
      <c r="D381" s="15">
        <v>5256</v>
      </c>
      <c r="E381" s="15">
        <v>5256</v>
      </c>
      <c r="F381" s="15">
        <v>5256</v>
      </c>
    </row>
    <row r="382" spans="1:6" x14ac:dyDescent="0.25">
      <c r="A382" s="5">
        <v>217</v>
      </c>
      <c r="B382" s="5" t="s">
        <v>408</v>
      </c>
      <c r="C382" s="15">
        <v>-400</v>
      </c>
      <c r="D382" s="15">
        <v>-400</v>
      </c>
      <c r="E382" s="15">
        <v>-400</v>
      </c>
      <c r="F382" s="15">
        <v>-400</v>
      </c>
    </row>
    <row r="383" spans="1:6" ht="15.75" x14ac:dyDescent="0.25">
      <c r="A383" s="5"/>
      <c r="B383" s="5" t="s">
        <v>133</v>
      </c>
      <c r="C383" s="17">
        <f>C384+C385+C386</f>
        <v>58358</v>
      </c>
      <c r="D383" s="17">
        <f t="shared" ref="D383:F383" si="72">D384+D385+D386</f>
        <v>57858</v>
      </c>
      <c r="E383" s="17">
        <f t="shared" si="72"/>
        <v>57858</v>
      </c>
      <c r="F383" s="17">
        <f t="shared" si="72"/>
        <v>57858</v>
      </c>
    </row>
    <row r="384" spans="1:6" x14ac:dyDescent="0.25">
      <c r="A384" s="5"/>
      <c r="B384" s="5" t="s">
        <v>5</v>
      </c>
      <c r="C384" s="15">
        <v>59512</v>
      </c>
      <c r="D384" s="15">
        <v>59512</v>
      </c>
      <c r="E384" s="15">
        <v>59512</v>
      </c>
      <c r="F384" s="15">
        <v>59512</v>
      </c>
    </row>
    <row r="385" spans="1:6" x14ac:dyDescent="0.25">
      <c r="A385" s="5">
        <v>218</v>
      </c>
      <c r="B385" s="5" t="s">
        <v>134</v>
      </c>
      <c r="C385" s="15">
        <v>0</v>
      </c>
      <c r="D385" s="15">
        <v>-500</v>
      </c>
      <c r="E385" s="15">
        <v>-500</v>
      </c>
      <c r="F385" s="15">
        <v>-500</v>
      </c>
    </row>
    <row r="386" spans="1:6" x14ac:dyDescent="0.25">
      <c r="A386" s="5">
        <v>219</v>
      </c>
      <c r="B386" s="5" t="s">
        <v>409</v>
      </c>
      <c r="C386" s="15">
        <v>-1154</v>
      </c>
      <c r="D386" s="15">
        <v>-1154</v>
      </c>
      <c r="E386" s="15">
        <v>-1154</v>
      </c>
      <c r="F386" s="15">
        <v>-1154</v>
      </c>
    </row>
    <row r="387" spans="1:6" ht="15.75" x14ac:dyDescent="0.25">
      <c r="A387" s="5"/>
      <c r="B387" s="8" t="s">
        <v>135</v>
      </c>
      <c r="C387" s="17">
        <f>C383+C380+C372+C370+C364+C360+C353+C350+C336+C332</f>
        <v>1583528</v>
      </c>
      <c r="D387" s="17">
        <f t="shared" ref="D387:F387" si="73">D383+D380+D372+D370+D364+D360+D353+D350+D336+D332</f>
        <v>1595958</v>
      </c>
      <c r="E387" s="17">
        <f t="shared" si="73"/>
        <v>1578458</v>
      </c>
      <c r="F387" s="17">
        <f t="shared" si="73"/>
        <v>1599058</v>
      </c>
    </row>
    <row r="388" spans="1:6" ht="15.75" x14ac:dyDescent="0.25">
      <c r="A388" s="5"/>
      <c r="B388" s="8" t="s">
        <v>136</v>
      </c>
      <c r="C388" s="17">
        <f>C387+C330+C318+C292</f>
        <v>3114432</v>
      </c>
      <c r="D388" s="17">
        <f t="shared" ref="D388:F388" si="74">D387+D330+D318+D292</f>
        <v>3059912</v>
      </c>
      <c r="E388" s="17">
        <f t="shared" si="74"/>
        <v>3044412</v>
      </c>
      <c r="F388" s="17">
        <f t="shared" si="74"/>
        <v>3073712</v>
      </c>
    </row>
    <row r="389" spans="1:6" x14ac:dyDescent="0.25">
      <c r="A389" s="5"/>
      <c r="B389" s="6" t="s">
        <v>137</v>
      </c>
      <c r="C389" s="15"/>
      <c r="D389" s="15"/>
      <c r="E389" s="15"/>
      <c r="F389" s="15"/>
    </row>
    <row r="390" spans="1:6" ht="15.75" x14ac:dyDescent="0.25">
      <c r="A390" s="5"/>
      <c r="B390" s="5" t="s">
        <v>138</v>
      </c>
      <c r="C390" s="17">
        <f>C391+C392+C393</f>
        <v>8725</v>
      </c>
      <c r="D390" s="17">
        <f t="shared" ref="D390:F390" si="75">D391+D392+D393</f>
        <v>7914</v>
      </c>
      <c r="E390" s="17">
        <f t="shared" si="75"/>
        <v>7904</v>
      </c>
      <c r="F390" s="17">
        <f t="shared" si="75"/>
        <v>7892</v>
      </c>
    </row>
    <row r="391" spans="1:6" x14ac:dyDescent="0.25">
      <c r="A391" s="5"/>
      <c r="B391" s="5" t="s">
        <v>5</v>
      </c>
      <c r="C391" s="15">
        <v>8049</v>
      </c>
      <c r="D391" s="15">
        <v>8049</v>
      </c>
      <c r="E391" s="15">
        <v>8049</v>
      </c>
      <c r="F391" s="15">
        <v>8049</v>
      </c>
    </row>
    <row r="392" spans="1:6" x14ac:dyDescent="0.25">
      <c r="A392" s="5">
        <v>220</v>
      </c>
      <c r="B392" s="5" t="s">
        <v>410</v>
      </c>
      <c r="C392" s="15">
        <v>0</v>
      </c>
      <c r="D392" s="15">
        <v>-135</v>
      </c>
      <c r="E392" s="15">
        <v>-145</v>
      </c>
      <c r="F392" s="15">
        <v>-157</v>
      </c>
    </row>
    <row r="393" spans="1:6" x14ac:dyDescent="0.25">
      <c r="A393" s="5">
        <v>221</v>
      </c>
      <c r="B393" s="5" t="s">
        <v>411</v>
      </c>
      <c r="C393" s="15">
        <v>676</v>
      </c>
      <c r="D393" s="15">
        <v>0</v>
      </c>
      <c r="E393" s="15">
        <v>0</v>
      </c>
      <c r="F393" s="15">
        <v>0</v>
      </c>
    </row>
    <row r="394" spans="1:6" ht="15.75" x14ac:dyDescent="0.25">
      <c r="A394" s="5"/>
      <c r="B394" s="5" t="s">
        <v>139</v>
      </c>
      <c r="C394" s="17">
        <f>SUM(C395:C405)</f>
        <v>302211</v>
      </c>
      <c r="D394" s="17">
        <f t="shared" ref="D394:F394" si="76">SUM(D395:D405)</f>
        <v>304998</v>
      </c>
      <c r="E394" s="17">
        <f t="shared" si="76"/>
        <v>312303</v>
      </c>
      <c r="F394" s="17">
        <f t="shared" si="76"/>
        <v>325706</v>
      </c>
    </row>
    <row r="395" spans="1:6" x14ac:dyDescent="0.25">
      <c r="A395" s="5"/>
      <c r="B395" s="5" t="s">
        <v>5</v>
      </c>
      <c r="C395" s="15">
        <v>306904</v>
      </c>
      <c r="D395" s="15">
        <v>306904</v>
      </c>
      <c r="E395" s="15">
        <v>306904</v>
      </c>
      <c r="F395" s="15">
        <v>306904</v>
      </c>
    </row>
    <row r="396" spans="1:6" x14ac:dyDescent="0.25">
      <c r="A396" s="5">
        <v>222</v>
      </c>
      <c r="B396" s="5" t="s">
        <v>211</v>
      </c>
      <c r="C396" s="15">
        <v>-50</v>
      </c>
      <c r="D396" s="15">
        <v>-50</v>
      </c>
      <c r="E396" s="15">
        <v>-50</v>
      </c>
      <c r="F396" s="15">
        <v>-50</v>
      </c>
    </row>
    <row r="397" spans="1:6" x14ac:dyDescent="0.25">
      <c r="A397" s="5">
        <v>223</v>
      </c>
      <c r="B397" s="5" t="s">
        <v>140</v>
      </c>
      <c r="C397" s="15">
        <v>203</v>
      </c>
      <c r="D397" s="15">
        <v>404</v>
      </c>
      <c r="E397" s="15">
        <v>604</v>
      </c>
      <c r="F397" s="15">
        <v>604</v>
      </c>
    </row>
    <row r="398" spans="1:6" x14ac:dyDescent="0.25">
      <c r="A398" s="5">
        <v>224</v>
      </c>
      <c r="B398" s="5" t="s">
        <v>141</v>
      </c>
      <c r="C398" s="15">
        <v>-342</v>
      </c>
      <c r="D398" s="15">
        <v>-59</v>
      </c>
      <c r="E398" s="15">
        <v>928</v>
      </c>
      <c r="F398" s="15">
        <v>2593</v>
      </c>
    </row>
    <row r="399" spans="1:6" x14ac:dyDescent="0.25">
      <c r="A399" s="5">
        <v>225</v>
      </c>
      <c r="B399" s="5" t="s">
        <v>142</v>
      </c>
      <c r="C399" s="15">
        <v>908</v>
      </c>
      <c r="D399" s="15">
        <v>3502</v>
      </c>
      <c r="E399" s="15">
        <v>9660</v>
      </c>
      <c r="F399" s="15">
        <v>21443</v>
      </c>
    </row>
    <row r="400" spans="1:6" x14ac:dyDescent="0.25">
      <c r="A400" s="5">
        <v>226</v>
      </c>
      <c r="B400" s="5" t="s">
        <v>412</v>
      </c>
      <c r="C400" s="15" t="s">
        <v>551</v>
      </c>
      <c r="D400" s="15">
        <v>-250</v>
      </c>
      <c r="E400" s="15">
        <v>-250</v>
      </c>
      <c r="F400" s="15">
        <v>-250</v>
      </c>
    </row>
    <row r="401" spans="1:6" x14ac:dyDescent="0.25">
      <c r="A401" s="5">
        <v>227</v>
      </c>
      <c r="B401" s="5" t="s">
        <v>143</v>
      </c>
      <c r="C401" s="15">
        <v>-2000</v>
      </c>
      <c r="D401" s="15">
        <v>-2000</v>
      </c>
      <c r="E401" s="15">
        <v>-2000</v>
      </c>
      <c r="F401" s="15">
        <v>-2000</v>
      </c>
    </row>
    <row r="402" spans="1:6" x14ac:dyDescent="0.25">
      <c r="A402" s="5">
        <v>228</v>
      </c>
      <c r="B402" s="5" t="s">
        <v>413</v>
      </c>
      <c r="C402" s="15">
        <v>-300</v>
      </c>
      <c r="D402" s="15">
        <v>-300</v>
      </c>
      <c r="E402" s="15">
        <v>-300</v>
      </c>
      <c r="F402" s="15">
        <v>-300</v>
      </c>
    </row>
    <row r="403" spans="1:6" x14ac:dyDescent="0.25">
      <c r="A403" s="5">
        <v>229</v>
      </c>
      <c r="B403" s="5" t="s">
        <v>414</v>
      </c>
      <c r="C403" s="15">
        <v>375</v>
      </c>
      <c r="D403" s="15">
        <v>375</v>
      </c>
      <c r="E403" s="15">
        <v>375</v>
      </c>
      <c r="F403" s="15">
        <v>375</v>
      </c>
    </row>
    <row r="404" spans="1:6" x14ac:dyDescent="0.25">
      <c r="A404" s="5">
        <v>230</v>
      </c>
      <c r="B404" s="5" t="s">
        <v>415</v>
      </c>
      <c r="C404" s="15">
        <v>-487</v>
      </c>
      <c r="D404" s="15">
        <v>-528</v>
      </c>
      <c r="E404" s="15">
        <v>-568</v>
      </c>
      <c r="F404" s="15">
        <v>-613</v>
      </c>
    </row>
    <row r="405" spans="1:6" x14ac:dyDescent="0.25">
      <c r="A405" s="5">
        <v>231</v>
      </c>
      <c r="B405" s="5" t="s">
        <v>416</v>
      </c>
      <c r="C405" s="15">
        <v>-3000</v>
      </c>
      <c r="D405" s="15">
        <v>-3000</v>
      </c>
      <c r="E405" s="15">
        <v>-3000</v>
      </c>
      <c r="F405" s="15">
        <v>-3000</v>
      </c>
    </row>
    <row r="406" spans="1:6" x14ac:dyDescent="0.25">
      <c r="A406" s="5"/>
      <c r="B406" s="5" t="s">
        <v>167</v>
      </c>
      <c r="C406" s="15">
        <f>C407+C408</f>
        <v>4249</v>
      </c>
      <c r="D406" s="15">
        <f t="shared" ref="D406:F406" si="77">D407+D408</f>
        <v>4226</v>
      </c>
      <c r="E406" s="15">
        <f t="shared" si="77"/>
        <v>4202</v>
      </c>
      <c r="F406" s="15">
        <f t="shared" si="77"/>
        <v>4176</v>
      </c>
    </row>
    <row r="407" spans="1:6" x14ac:dyDescent="0.25">
      <c r="A407" s="5"/>
      <c r="B407" s="5" t="s">
        <v>5</v>
      </c>
      <c r="C407" s="15">
        <v>4531</v>
      </c>
      <c r="D407" s="15">
        <v>4531</v>
      </c>
      <c r="E407" s="15">
        <v>4531</v>
      </c>
      <c r="F407" s="15">
        <v>4531</v>
      </c>
    </row>
    <row r="408" spans="1:6" x14ac:dyDescent="0.25">
      <c r="A408" s="5">
        <v>232</v>
      </c>
      <c r="B408" s="5" t="s">
        <v>417</v>
      </c>
      <c r="C408" s="15">
        <v>-282</v>
      </c>
      <c r="D408" s="15">
        <v>-305</v>
      </c>
      <c r="E408" s="15">
        <v>-329</v>
      </c>
      <c r="F408" s="15">
        <v>-355</v>
      </c>
    </row>
    <row r="409" spans="1:6" x14ac:dyDescent="0.25">
      <c r="A409" s="5"/>
      <c r="B409" s="5" t="s">
        <v>166</v>
      </c>
      <c r="C409" s="15">
        <f>C410</f>
        <v>0</v>
      </c>
      <c r="D409" s="15">
        <f t="shared" ref="D409:F409" si="78">D410</f>
        <v>0</v>
      </c>
      <c r="E409" s="15">
        <f t="shared" si="78"/>
        <v>0</v>
      </c>
      <c r="F409" s="15">
        <f t="shared" si="78"/>
        <v>0</v>
      </c>
    </row>
    <row r="410" spans="1:6" x14ac:dyDescent="0.25">
      <c r="A410" s="5"/>
      <c r="B410" s="5" t="s">
        <v>5</v>
      </c>
      <c r="C410" s="15">
        <v>0</v>
      </c>
      <c r="D410" s="15">
        <v>0</v>
      </c>
      <c r="E410" s="15">
        <v>0</v>
      </c>
      <c r="F410" s="15">
        <v>0</v>
      </c>
    </row>
    <row r="411" spans="1:6" ht="15.75" x14ac:dyDescent="0.25">
      <c r="A411" s="5"/>
      <c r="B411" s="5" t="s">
        <v>144</v>
      </c>
      <c r="C411" s="17">
        <f>SUM(C412:C437)</f>
        <v>98236</v>
      </c>
      <c r="D411" s="17">
        <f t="shared" ref="D411:F411" si="79">SUM(D412:D437)</f>
        <v>94555</v>
      </c>
      <c r="E411" s="17">
        <f t="shared" si="79"/>
        <v>93974</v>
      </c>
      <c r="F411" s="17">
        <f t="shared" si="79"/>
        <v>93440</v>
      </c>
    </row>
    <row r="412" spans="1:6" x14ac:dyDescent="0.25">
      <c r="A412" s="5"/>
      <c r="B412" s="5" t="s">
        <v>5</v>
      </c>
      <c r="C412" s="15">
        <v>102458</v>
      </c>
      <c r="D412" s="15">
        <v>102458</v>
      </c>
      <c r="E412" s="15">
        <v>102458</v>
      </c>
      <c r="F412" s="15">
        <v>102458</v>
      </c>
    </row>
    <row r="413" spans="1:6" x14ac:dyDescent="0.25">
      <c r="A413" s="5">
        <v>233</v>
      </c>
      <c r="B413" s="5" t="s">
        <v>145</v>
      </c>
      <c r="C413" s="15">
        <v>100</v>
      </c>
      <c r="D413" s="15">
        <v>200</v>
      </c>
      <c r="E413" s="15">
        <v>300</v>
      </c>
      <c r="F413" s="15">
        <v>400</v>
      </c>
    </row>
    <row r="414" spans="1:6" x14ac:dyDescent="0.25">
      <c r="A414" s="5">
        <v>234</v>
      </c>
      <c r="B414" s="5" t="s">
        <v>418</v>
      </c>
      <c r="C414" s="15">
        <v>1200</v>
      </c>
      <c r="D414" s="15" t="s">
        <v>551</v>
      </c>
      <c r="E414" s="15">
        <v>1200</v>
      </c>
      <c r="F414" s="15" t="s">
        <v>553</v>
      </c>
    </row>
    <row r="415" spans="1:6" x14ac:dyDescent="0.25">
      <c r="A415" s="5">
        <v>235</v>
      </c>
      <c r="B415" s="5" t="s">
        <v>419</v>
      </c>
      <c r="C415" s="15">
        <v>-700</v>
      </c>
      <c r="D415" s="15" t="s">
        <v>551</v>
      </c>
      <c r="E415" s="15">
        <v>-700</v>
      </c>
      <c r="F415" s="15" t="s">
        <v>553</v>
      </c>
    </row>
    <row r="416" spans="1:6" x14ac:dyDescent="0.25">
      <c r="A416" s="5">
        <v>236</v>
      </c>
      <c r="B416" s="5" t="s">
        <v>146</v>
      </c>
      <c r="C416" s="15" t="s">
        <v>551</v>
      </c>
      <c r="D416" s="15" t="s">
        <v>551</v>
      </c>
      <c r="E416" s="15" t="s">
        <v>552</v>
      </c>
      <c r="F416" s="15">
        <v>1000</v>
      </c>
    </row>
    <row r="417" spans="1:6" x14ac:dyDescent="0.25">
      <c r="A417" s="5">
        <v>237</v>
      </c>
      <c r="B417" s="5" t="s">
        <v>420</v>
      </c>
      <c r="C417" s="15" t="s">
        <v>551</v>
      </c>
      <c r="D417" s="15" t="s">
        <v>551</v>
      </c>
      <c r="E417" s="15" t="s">
        <v>552</v>
      </c>
      <c r="F417" s="15">
        <v>-1000</v>
      </c>
    </row>
    <row r="418" spans="1:6" x14ac:dyDescent="0.25">
      <c r="A418" s="5">
        <v>238</v>
      </c>
      <c r="B418" s="5" t="s">
        <v>421</v>
      </c>
      <c r="C418" s="15" t="s">
        <v>551</v>
      </c>
      <c r="D418" s="15">
        <v>-1500</v>
      </c>
      <c r="E418" s="15">
        <v>-1500</v>
      </c>
      <c r="F418" s="15">
        <v>-1500</v>
      </c>
    </row>
    <row r="419" spans="1:6" x14ac:dyDescent="0.25">
      <c r="A419" s="5">
        <v>239</v>
      </c>
      <c r="B419" s="5" t="s">
        <v>422</v>
      </c>
      <c r="C419" s="15">
        <v>150</v>
      </c>
      <c r="D419" s="15">
        <v>300</v>
      </c>
      <c r="E419" s="15">
        <v>450</v>
      </c>
      <c r="F419" s="15">
        <v>600</v>
      </c>
    </row>
    <row r="420" spans="1:6" x14ac:dyDescent="0.25">
      <c r="A420" s="5">
        <v>240</v>
      </c>
      <c r="B420" s="5" t="s">
        <v>423</v>
      </c>
      <c r="C420" s="15" t="s">
        <v>551</v>
      </c>
      <c r="D420" s="15">
        <v>300</v>
      </c>
      <c r="E420" s="15">
        <v>600</v>
      </c>
      <c r="F420" s="15">
        <v>600</v>
      </c>
    </row>
    <row r="421" spans="1:6" x14ac:dyDescent="0.25">
      <c r="A421" s="5">
        <v>241</v>
      </c>
      <c r="B421" s="5" t="s">
        <v>424</v>
      </c>
      <c r="C421" s="15" t="s">
        <v>551</v>
      </c>
      <c r="D421" s="15" t="s">
        <v>551</v>
      </c>
      <c r="E421" s="15">
        <v>-600</v>
      </c>
      <c r="F421" s="15">
        <v>-600</v>
      </c>
    </row>
    <row r="422" spans="1:6" x14ac:dyDescent="0.25">
      <c r="A422" s="5">
        <v>242</v>
      </c>
      <c r="B422" s="5" t="s">
        <v>425</v>
      </c>
      <c r="C422" s="15" t="s">
        <v>551</v>
      </c>
      <c r="D422" s="15" t="s">
        <v>551</v>
      </c>
      <c r="E422" s="15" t="s">
        <v>552</v>
      </c>
      <c r="F422" s="15">
        <v>600</v>
      </c>
    </row>
    <row r="423" spans="1:6" x14ac:dyDescent="0.25">
      <c r="A423" s="5">
        <v>243</v>
      </c>
      <c r="B423" s="5" t="s">
        <v>426</v>
      </c>
      <c r="C423" s="15" t="s">
        <v>551</v>
      </c>
      <c r="D423" s="15" t="s">
        <v>551</v>
      </c>
      <c r="E423" s="15" t="s">
        <v>552</v>
      </c>
      <c r="F423" s="15">
        <v>-300</v>
      </c>
    </row>
    <row r="424" spans="1:6" x14ac:dyDescent="0.25">
      <c r="A424" s="5">
        <v>244</v>
      </c>
      <c r="B424" s="5" t="s">
        <v>427</v>
      </c>
      <c r="C424" s="15">
        <v>500</v>
      </c>
      <c r="D424" s="15">
        <v>500</v>
      </c>
      <c r="E424" s="15">
        <v>500</v>
      </c>
      <c r="F424" s="15">
        <v>500</v>
      </c>
    </row>
    <row r="425" spans="1:6" x14ac:dyDescent="0.25">
      <c r="A425" s="5">
        <v>245</v>
      </c>
      <c r="B425" s="5" t="s">
        <v>428</v>
      </c>
      <c r="C425" s="15" t="s">
        <v>551</v>
      </c>
      <c r="D425" s="15" t="s">
        <v>551</v>
      </c>
      <c r="E425" s="15">
        <v>-500</v>
      </c>
      <c r="F425" s="15">
        <v>-500</v>
      </c>
    </row>
    <row r="426" spans="1:6" x14ac:dyDescent="0.25">
      <c r="A426" s="5">
        <v>246</v>
      </c>
      <c r="B426" s="5" t="s">
        <v>429</v>
      </c>
      <c r="C426" s="15" t="s">
        <v>551</v>
      </c>
      <c r="D426" s="15" t="s">
        <v>551</v>
      </c>
      <c r="E426" s="15" t="s">
        <v>552</v>
      </c>
      <c r="F426" s="15">
        <v>1000</v>
      </c>
    </row>
    <row r="427" spans="1:6" x14ac:dyDescent="0.25">
      <c r="A427" s="5">
        <v>247</v>
      </c>
      <c r="B427" s="5" t="s">
        <v>430</v>
      </c>
      <c r="C427" s="15" t="s">
        <v>551</v>
      </c>
      <c r="D427" s="15" t="s">
        <v>551</v>
      </c>
      <c r="E427" s="15" t="s">
        <v>552</v>
      </c>
      <c r="F427" s="15">
        <v>-1000</v>
      </c>
    </row>
    <row r="428" spans="1:6" x14ac:dyDescent="0.25">
      <c r="A428" s="5">
        <v>248</v>
      </c>
      <c r="B428" s="5" t="s">
        <v>431</v>
      </c>
      <c r="C428" s="15" t="s">
        <v>551</v>
      </c>
      <c r="D428" s="15" t="s">
        <v>551</v>
      </c>
      <c r="E428" s="15" t="s">
        <v>552</v>
      </c>
      <c r="F428" s="15">
        <v>1000</v>
      </c>
    </row>
    <row r="429" spans="1:6" x14ac:dyDescent="0.25">
      <c r="A429" s="5">
        <v>249</v>
      </c>
      <c r="B429" s="5" t="s">
        <v>432</v>
      </c>
      <c r="C429" s="15" t="s">
        <v>551</v>
      </c>
      <c r="D429" s="15" t="s">
        <v>551</v>
      </c>
      <c r="E429" s="15" t="s">
        <v>552</v>
      </c>
      <c r="F429" s="15">
        <v>-1000</v>
      </c>
    </row>
    <row r="430" spans="1:6" x14ac:dyDescent="0.25">
      <c r="A430" s="5">
        <v>250</v>
      </c>
      <c r="B430" s="5" t="s">
        <v>433</v>
      </c>
      <c r="C430" s="15" t="s">
        <v>551</v>
      </c>
      <c r="D430" s="15">
        <v>-1000</v>
      </c>
      <c r="E430" s="15">
        <v>-1000</v>
      </c>
      <c r="F430" s="15">
        <v>-1000</v>
      </c>
    </row>
    <row r="431" spans="1:6" x14ac:dyDescent="0.25">
      <c r="A431" s="5">
        <v>251</v>
      </c>
      <c r="B431" s="5" t="s">
        <v>434</v>
      </c>
      <c r="C431" s="15" t="s">
        <v>551</v>
      </c>
      <c r="D431" s="15">
        <v>-200</v>
      </c>
      <c r="E431" s="15">
        <v>-200</v>
      </c>
      <c r="F431" s="15">
        <v>-200</v>
      </c>
    </row>
    <row r="432" spans="1:6" x14ac:dyDescent="0.25">
      <c r="A432" s="5">
        <v>252</v>
      </c>
      <c r="B432" s="5" t="s">
        <v>435</v>
      </c>
      <c r="C432" s="15" t="s">
        <v>551</v>
      </c>
      <c r="D432" s="15">
        <v>-500</v>
      </c>
      <c r="E432" s="15">
        <v>-500</v>
      </c>
      <c r="F432" s="15">
        <v>-500</v>
      </c>
    </row>
    <row r="433" spans="1:6" x14ac:dyDescent="0.25">
      <c r="A433" s="5">
        <v>253</v>
      </c>
      <c r="B433" s="5" t="s">
        <v>436</v>
      </c>
      <c r="C433" s="15">
        <v>-500</v>
      </c>
      <c r="D433" s="15">
        <v>-500</v>
      </c>
      <c r="E433" s="15">
        <v>-500</v>
      </c>
      <c r="F433" s="15">
        <v>-500</v>
      </c>
    </row>
    <row r="434" spans="1:6" x14ac:dyDescent="0.25">
      <c r="A434" s="5">
        <v>254</v>
      </c>
      <c r="B434" s="5" t="s">
        <v>437</v>
      </c>
      <c r="C434" s="15">
        <v>-1600</v>
      </c>
      <c r="D434" s="15">
        <v>-1600</v>
      </c>
      <c r="E434" s="15">
        <v>-1600</v>
      </c>
      <c r="F434" s="15">
        <v>-1600</v>
      </c>
    </row>
    <row r="435" spans="1:6" x14ac:dyDescent="0.25">
      <c r="A435" s="5">
        <v>255</v>
      </c>
      <c r="B435" s="5" t="s">
        <v>438</v>
      </c>
      <c r="C435" s="15">
        <v>-600</v>
      </c>
      <c r="D435" s="15">
        <v>-600</v>
      </c>
      <c r="E435" s="15">
        <v>-600</v>
      </c>
      <c r="F435" s="15">
        <v>-600</v>
      </c>
    </row>
    <row r="436" spans="1:6" x14ac:dyDescent="0.25">
      <c r="A436" s="5">
        <v>256</v>
      </c>
      <c r="B436" s="5" t="s">
        <v>439</v>
      </c>
      <c r="C436" s="15">
        <v>-1772</v>
      </c>
      <c r="D436" s="15">
        <v>-2303</v>
      </c>
      <c r="E436" s="15">
        <v>-2834</v>
      </c>
      <c r="F436" s="15">
        <v>-3418</v>
      </c>
    </row>
    <row r="437" spans="1:6" x14ac:dyDescent="0.25">
      <c r="A437" s="5">
        <v>257</v>
      </c>
      <c r="B437" s="5" t="s">
        <v>440</v>
      </c>
      <c r="C437" s="15">
        <v>-1000</v>
      </c>
      <c r="D437" s="15">
        <v>-1000</v>
      </c>
      <c r="E437" s="15">
        <v>-1000</v>
      </c>
      <c r="F437" s="15">
        <v>-1000</v>
      </c>
    </row>
    <row r="438" spans="1:6" ht="15.75" x14ac:dyDescent="0.25">
      <c r="A438" s="5"/>
      <c r="B438" s="5" t="s">
        <v>147</v>
      </c>
      <c r="C438" s="17">
        <f>SUM(C439:C440)</f>
        <v>13625</v>
      </c>
      <c r="D438" s="17">
        <f t="shared" ref="D438:F438" si="80">SUM(D439:D440)</f>
        <v>13625</v>
      </c>
      <c r="E438" s="17">
        <f t="shared" si="80"/>
        <v>13625</v>
      </c>
      <c r="F438" s="17">
        <f t="shared" si="80"/>
        <v>13625</v>
      </c>
    </row>
    <row r="439" spans="1:6" x14ac:dyDescent="0.25">
      <c r="A439" s="5"/>
      <c r="B439" s="5" t="s">
        <v>5</v>
      </c>
      <c r="C439" s="15">
        <v>13255</v>
      </c>
      <c r="D439" s="15">
        <v>13255</v>
      </c>
      <c r="E439" s="15">
        <v>13255</v>
      </c>
      <c r="F439" s="15">
        <v>13255</v>
      </c>
    </row>
    <row r="440" spans="1:6" x14ac:dyDescent="0.25">
      <c r="A440" s="5">
        <v>258</v>
      </c>
      <c r="B440" s="5" t="s">
        <v>441</v>
      </c>
      <c r="C440" s="15">
        <v>370</v>
      </c>
      <c r="D440" s="15">
        <v>370</v>
      </c>
      <c r="E440" s="15">
        <v>370</v>
      </c>
      <c r="F440" s="15">
        <v>370</v>
      </c>
    </row>
    <row r="441" spans="1:6" x14ac:dyDescent="0.25">
      <c r="A441" s="5"/>
      <c r="B441" s="7" t="s">
        <v>148</v>
      </c>
      <c r="C441" s="15"/>
      <c r="D441" s="15"/>
      <c r="E441" s="15"/>
      <c r="F441" s="15"/>
    </row>
    <row r="442" spans="1:6" ht="15.75" x14ac:dyDescent="0.25">
      <c r="A442" s="5"/>
      <c r="B442" s="5" t="s">
        <v>149</v>
      </c>
      <c r="C442" s="17">
        <f>SUM(C443:C450)</f>
        <v>8387</v>
      </c>
      <c r="D442" s="17">
        <f t="shared" ref="D442:F442" si="81">SUM(D443:D450)</f>
        <v>4387</v>
      </c>
      <c r="E442" s="17">
        <f t="shared" si="81"/>
        <v>4387</v>
      </c>
      <c r="F442" s="17">
        <f t="shared" si="81"/>
        <v>4387</v>
      </c>
    </row>
    <row r="443" spans="1:6" x14ac:dyDescent="0.25">
      <c r="A443" s="5"/>
      <c r="B443" s="5" t="s">
        <v>5</v>
      </c>
      <c r="C443" s="15">
        <v>11036</v>
      </c>
      <c r="D443" s="15">
        <v>11036</v>
      </c>
      <c r="E443" s="15">
        <v>11036</v>
      </c>
      <c r="F443" s="15">
        <v>11036</v>
      </c>
    </row>
    <row r="444" spans="1:6" x14ac:dyDescent="0.25">
      <c r="A444" s="5">
        <v>259</v>
      </c>
      <c r="B444" s="5" t="s">
        <v>150</v>
      </c>
      <c r="C444" s="15">
        <v>-4000</v>
      </c>
      <c r="D444" s="15">
        <v>-4000</v>
      </c>
      <c r="E444" s="15">
        <v>-4000</v>
      </c>
      <c r="F444" s="15">
        <v>-4000</v>
      </c>
    </row>
    <row r="445" spans="1:6" x14ac:dyDescent="0.25">
      <c r="A445" s="5">
        <v>260</v>
      </c>
      <c r="B445" s="5" t="s">
        <v>442</v>
      </c>
      <c r="C445" s="15">
        <v>8000</v>
      </c>
      <c r="D445" s="15">
        <v>4000</v>
      </c>
      <c r="E445" s="15">
        <v>4000</v>
      </c>
      <c r="F445" s="15">
        <v>4000</v>
      </c>
    </row>
    <row r="446" spans="1:6" x14ac:dyDescent="0.25">
      <c r="A446" s="5">
        <v>261</v>
      </c>
      <c r="B446" s="5" t="s">
        <v>443</v>
      </c>
      <c r="C446" s="15">
        <v>-100</v>
      </c>
      <c r="D446" s="15">
        <v>-100</v>
      </c>
      <c r="E446" s="15">
        <v>-100</v>
      </c>
      <c r="F446" s="15">
        <v>-100</v>
      </c>
    </row>
    <row r="447" spans="1:6" x14ac:dyDescent="0.25">
      <c r="A447" s="5">
        <v>262</v>
      </c>
      <c r="B447" s="5" t="s">
        <v>444</v>
      </c>
      <c r="C447" s="15">
        <v>200</v>
      </c>
      <c r="D447" s="15">
        <v>200</v>
      </c>
      <c r="E447" s="15">
        <v>200</v>
      </c>
      <c r="F447" s="15">
        <v>200</v>
      </c>
    </row>
    <row r="448" spans="1:6" x14ac:dyDescent="0.25">
      <c r="A448" s="5">
        <v>263</v>
      </c>
      <c r="B448" s="5" t="s">
        <v>445</v>
      </c>
      <c r="C448" s="15">
        <v>-249</v>
      </c>
      <c r="D448" s="15">
        <v>-249</v>
      </c>
      <c r="E448" s="15">
        <v>-249</v>
      </c>
      <c r="F448" s="15">
        <v>-249</v>
      </c>
    </row>
    <row r="449" spans="1:6" x14ac:dyDescent="0.25">
      <c r="A449" s="5">
        <v>264</v>
      </c>
      <c r="B449" s="5" t="s">
        <v>446</v>
      </c>
      <c r="C449" s="15">
        <v>-3000</v>
      </c>
      <c r="D449" s="15">
        <v>-3000</v>
      </c>
      <c r="E449" s="15">
        <v>-3000</v>
      </c>
      <c r="F449" s="15">
        <v>-3000</v>
      </c>
    </row>
    <row r="450" spans="1:6" x14ac:dyDescent="0.25">
      <c r="A450" s="5">
        <v>265</v>
      </c>
      <c r="B450" s="5" t="s">
        <v>447</v>
      </c>
      <c r="C450" s="15">
        <v>-3500</v>
      </c>
      <c r="D450" s="15">
        <v>-3500</v>
      </c>
      <c r="E450" s="15">
        <v>-3500</v>
      </c>
      <c r="F450" s="15">
        <v>-3500</v>
      </c>
    </row>
    <row r="451" spans="1:6" ht="15.75" x14ac:dyDescent="0.25">
      <c r="A451" s="5"/>
      <c r="B451" s="5" t="s">
        <v>151</v>
      </c>
      <c r="C451" s="17">
        <f>SUM(C452:C460)</f>
        <v>131</v>
      </c>
      <c r="D451" s="17">
        <f t="shared" ref="D451:F451" si="82">SUM(D452:D460)</f>
        <v>131</v>
      </c>
      <c r="E451" s="17">
        <f t="shared" si="82"/>
        <v>131</v>
      </c>
      <c r="F451" s="17">
        <f t="shared" si="82"/>
        <v>131</v>
      </c>
    </row>
    <row r="452" spans="1:6" x14ac:dyDescent="0.25">
      <c r="A452" s="5"/>
      <c r="B452" s="5" t="s">
        <v>5</v>
      </c>
      <c r="C452" s="15">
        <v>140</v>
      </c>
      <c r="D452" s="15">
        <v>140</v>
      </c>
      <c r="E452" s="15">
        <v>140</v>
      </c>
      <c r="F452" s="15">
        <v>140</v>
      </c>
    </row>
    <row r="453" spans="1:6" x14ac:dyDescent="0.25">
      <c r="A453" s="5">
        <v>266</v>
      </c>
      <c r="B453" s="5" t="s">
        <v>152</v>
      </c>
      <c r="C453" s="15">
        <v>20000</v>
      </c>
      <c r="D453" s="15">
        <v>25000</v>
      </c>
      <c r="E453" s="15">
        <v>27000</v>
      </c>
      <c r="F453" s="15">
        <v>29000</v>
      </c>
    </row>
    <row r="454" spans="1:6" x14ac:dyDescent="0.25">
      <c r="A454" s="5">
        <v>267</v>
      </c>
      <c r="B454" s="5" t="s">
        <v>448</v>
      </c>
      <c r="C454" s="15">
        <v>250</v>
      </c>
      <c r="D454" s="15">
        <v>260</v>
      </c>
      <c r="E454" s="15">
        <v>455</v>
      </c>
      <c r="F454" s="15">
        <v>660</v>
      </c>
    </row>
    <row r="455" spans="1:6" x14ac:dyDescent="0.25">
      <c r="A455" s="5">
        <v>268</v>
      </c>
      <c r="B455" s="5" t="s">
        <v>449</v>
      </c>
      <c r="C455" s="15">
        <v>-31663</v>
      </c>
      <c r="D455" s="15">
        <v>-49732</v>
      </c>
      <c r="E455" s="15">
        <v>-54562</v>
      </c>
      <c r="F455" s="15">
        <v>-58090</v>
      </c>
    </row>
    <row r="456" spans="1:6" x14ac:dyDescent="0.25">
      <c r="A456" s="5">
        <v>269</v>
      </c>
      <c r="B456" s="5" t="s">
        <v>450</v>
      </c>
      <c r="C456" s="15">
        <v>7300</v>
      </c>
      <c r="D456" s="15">
        <v>11300</v>
      </c>
      <c r="E456" s="15">
        <v>15400</v>
      </c>
      <c r="F456" s="15">
        <v>19500</v>
      </c>
    </row>
    <row r="457" spans="1:6" x14ac:dyDescent="0.25">
      <c r="A457" s="5">
        <v>270</v>
      </c>
      <c r="B457" s="5" t="s">
        <v>153</v>
      </c>
      <c r="C457" s="15">
        <v>3228</v>
      </c>
      <c r="D457" s="15">
        <v>3228</v>
      </c>
      <c r="E457" s="15">
        <v>3228</v>
      </c>
      <c r="F457" s="15">
        <v>9045</v>
      </c>
    </row>
    <row r="458" spans="1:6" x14ac:dyDescent="0.25">
      <c r="A458" s="5">
        <v>271</v>
      </c>
      <c r="B458" s="5" t="s">
        <v>451</v>
      </c>
      <c r="C458" s="15">
        <v>843</v>
      </c>
      <c r="D458" s="15">
        <v>9857</v>
      </c>
      <c r="E458" s="15">
        <v>8370</v>
      </c>
      <c r="F458" s="15">
        <v>-235</v>
      </c>
    </row>
    <row r="459" spans="1:6" x14ac:dyDescent="0.25">
      <c r="A459" s="5">
        <v>272</v>
      </c>
      <c r="B459" s="5" t="s">
        <v>154</v>
      </c>
      <c r="C459" s="15">
        <v>42</v>
      </c>
      <c r="D459" s="15">
        <v>87</v>
      </c>
      <c r="E459" s="15">
        <v>109</v>
      </c>
      <c r="F459" s="15">
        <v>120</v>
      </c>
    </row>
    <row r="460" spans="1:6" x14ac:dyDescent="0.25">
      <c r="A460" s="5">
        <v>273</v>
      </c>
      <c r="B460" s="5" t="s">
        <v>452</v>
      </c>
      <c r="C460" s="15">
        <v>-9</v>
      </c>
      <c r="D460" s="15">
        <v>-9</v>
      </c>
      <c r="E460" s="15">
        <v>-9</v>
      </c>
      <c r="F460" s="15">
        <v>-9</v>
      </c>
    </row>
    <row r="461" spans="1:6" ht="15.75" x14ac:dyDescent="0.25">
      <c r="A461" s="5"/>
      <c r="B461" s="8" t="s">
        <v>155</v>
      </c>
      <c r="C461" s="17">
        <f>C451+C442</f>
        <v>8518</v>
      </c>
      <c r="D461" s="17">
        <f t="shared" ref="D461:F461" si="83">D451+D442</f>
        <v>4518</v>
      </c>
      <c r="E461" s="17">
        <f t="shared" si="83"/>
        <v>4518</v>
      </c>
      <c r="F461" s="17">
        <f t="shared" si="83"/>
        <v>4518</v>
      </c>
    </row>
    <row r="462" spans="1:6" ht="15.75" x14ac:dyDescent="0.25">
      <c r="A462" s="5"/>
      <c r="B462" s="5" t="s">
        <v>156</v>
      </c>
      <c r="C462" s="17">
        <f>SUM(C463:C489)</f>
        <v>168023</v>
      </c>
      <c r="D462" s="17">
        <f t="shared" ref="D462:F462" si="84">SUM(D463:D489)</f>
        <v>166169</v>
      </c>
      <c r="E462" s="17">
        <f t="shared" si="84"/>
        <v>166646</v>
      </c>
      <c r="F462" s="17">
        <f t="shared" si="84"/>
        <v>167473</v>
      </c>
    </row>
    <row r="463" spans="1:6" x14ac:dyDescent="0.25">
      <c r="A463" s="5"/>
      <c r="B463" s="5" t="s">
        <v>5</v>
      </c>
      <c r="C463" s="15">
        <v>172995</v>
      </c>
      <c r="D463" s="15">
        <v>172995</v>
      </c>
      <c r="E463" s="15">
        <v>172995</v>
      </c>
      <c r="F463" s="15">
        <v>172995</v>
      </c>
    </row>
    <row r="464" spans="1:6" x14ac:dyDescent="0.25">
      <c r="A464" s="5">
        <v>274</v>
      </c>
      <c r="B464" s="5" t="s">
        <v>453</v>
      </c>
      <c r="C464" s="15">
        <v>250</v>
      </c>
      <c r="D464" s="15">
        <v>440</v>
      </c>
      <c r="E464" s="15">
        <v>640</v>
      </c>
      <c r="F464" s="15">
        <v>850</v>
      </c>
    </row>
    <row r="465" spans="1:6" x14ac:dyDescent="0.25">
      <c r="A465" s="5">
        <v>275</v>
      </c>
      <c r="B465" s="5" t="s">
        <v>157</v>
      </c>
      <c r="C465" s="15">
        <v>400</v>
      </c>
      <c r="D465" s="15">
        <v>800</v>
      </c>
      <c r="E465" s="15">
        <v>1200</v>
      </c>
      <c r="F465" s="15">
        <v>1600</v>
      </c>
    </row>
    <row r="466" spans="1:6" x14ac:dyDescent="0.25">
      <c r="A466" s="5">
        <v>276</v>
      </c>
      <c r="B466" s="5" t="s">
        <v>158</v>
      </c>
      <c r="C466" s="15">
        <v>100</v>
      </c>
      <c r="D466" s="15">
        <v>200</v>
      </c>
      <c r="E466" s="15">
        <v>300</v>
      </c>
      <c r="F466" s="15">
        <v>400</v>
      </c>
    </row>
    <row r="467" spans="1:6" x14ac:dyDescent="0.25">
      <c r="A467" s="5">
        <v>277</v>
      </c>
      <c r="B467" s="5" t="s">
        <v>159</v>
      </c>
      <c r="C467" s="15">
        <v>400</v>
      </c>
      <c r="D467" s="15">
        <v>800</v>
      </c>
      <c r="E467" s="15">
        <v>1200</v>
      </c>
      <c r="F467" s="15">
        <v>1600</v>
      </c>
    </row>
    <row r="468" spans="1:6" x14ac:dyDescent="0.25">
      <c r="A468" s="5">
        <v>278</v>
      </c>
      <c r="B468" s="5" t="s">
        <v>160</v>
      </c>
      <c r="C468" s="15">
        <v>200</v>
      </c>
      <c r="D468" s="15">
        <v>400</v>
      </c>
      <c r="E468" s="15">
        <v>600</v>
      </c>
      <c r="F468" s="15">
        <v>800</v>
      </c>
    </row>
    <row r="469" spans="1:6" x14ac:dyDescent="0.25">
      <c r="A469" s="5">
        <v>279</v>
      </c>
      <c r="B469" s="5" t="s">
        <v>161</v>
      </c>
      <c r="C469" s="15">
        <v>100</v>
      </c>
      <c r="D469" s="15">
        <v>400</v>
      </c>
      <c r="E469" s="15">
        <v>400</v>
      </c>
      <c r="F469" s="15">
        <v>400</v>
      </c>
    </row>
    <row r="470" spans="1:6" x14ac:dyDescent="0.25">
      <c r="A470" s="5">
        <v>280</v>
      </c>
      <c r="B470" s="5" t="s">
        <v>162</v>
      </c>
      <c r="C470" s="15" t="s">
        <v>551</v>
      </c>
      <c r="D470" s="15" t="s">
        <v>551</v>
      </c>
      <c r="E470" s="15">
        <v>-300</v>
      </c>
      <c r="F470" s="15" t="s">
        <v>553</v>
      </c>
    </row>
    <row r="471" spans="1:6" x14ac:dyDescent="0.25">
      <c r="A471" s="5">
        <v>281</v>
      </c>
      <c r="B471" s="5" t="s">
        <v>163</v>
      </c>
      <c r="C471" s="15">
        <v>200</v>
      </c>
      <c r="D471" s="15">
        <v>400</v>
      </c>
      <c r="E471" s="15">
        <v>600</v>
      </c>
      <c r="F471" s="15">
        <v>800</v>
      </c>
    </row>
    <row r="472" spans="1:6" x14ac:dyDescent="0.25">
      <c r="A472" s="5">
        <v>282</v>
      </c>
      <c r="B472" s="5" t="s">
        <v>164</v>
      </c>
      <c r="C472" s="15">
        <v>-500</v>
      </c>
      <c r="D472" s="15">
        <v>-500</v>
      </c>
      <c r="E472" s="15">
        <v>-500</v>
      </c>
      <c r="F472" s="15">
        <v>-500</v>
      </c>
    </row>
    <row r="473" spans="1:6" x14ac:dyDescent="0.25">
      <c r="A473" s="5">
        <v>283</v>
      </c>
      <c r="B473" s="5" t="s">
        <v>165</v>
      </c>
      <c r="C473" s="15" t="s">
        <v>551</v>
      </c>
      <c r="D473" s="15">
        <v>-1000</v>
      </c>
      <c r="E473" s="15">
        <v>-1000</v>
      </c>
      <c r="F473" s="15">
        <v>-1000</v>
      </c>
    </row>
    <row r="474" spans="1:6" x14ac:dyDescent="0.25">
      <c r="A474" s="5">
        <v>284</v>
      </c>
      <c r="B474" s="5" t="s">
        <v>454</v>
      </c>
      <c r="C474" s="15">
        <v>-700</v>
      </c>
      <c r="D474" s="15">
        <v>-700</v>
      </c>
      <c r="E474" s="15">
        <v>-700</v>
      </c>
      <c r="F474" s="15">
        <v>-700</v>
      </c>
    </row>
    <row r="475" spans="1:6" x14ac:dyDescent="0.25">
      <c r="A475" s="5">
        <v>285</v>
      </c>
      <c r="B475" s="5" t="s">
        <v>455</v>
      </c>
      <c r="C475" s="15" t="s">
        <v>551</v>
      </c>
      <c r="D475" s="15">
        <v>-700</v>
      </c>
      <c r="E475" s="15">
        <v>-700</v>
      </c>
      <c r="F475" s="15">
        <v>-700</v>
      </c>
    </row>
    <row r="476" spans="1:6" x14ac:dyDescent="0.25">
      <c r="A476" s="5">
        <v>286</v>
      </c>
      <c r="B476" s="5" t="s">
        <v>456</v>
      </c>
      <c r="C476" s="15" t="s">
        <v>551</v>
      </c>
      <c r="D476" s="15">
        <v>-300</v>
      </c>
      <c r="E476" s="15">
        <v>-300</v>
      </c>
      <c r="F476" s="15">
        <v>-300</v>
      </c>
    </row>
    <row r="477" spans="1:6" x14ac:dyDescent="0.25">
      <c r="A477" s="5">
        <v>287</v>
      </c>
      <c r="B477" s="5" t="s">
        <v>457</v>
      </c>
      <c r="C477" s="15">
        <v>700</v>
      </c>
      <c r="D477" s="15">
        <v>950</v>
      </c>
      <c r="E477" s="15">
        <v>1120</v>
      </c>
      <c r="F477" s="15">
        <v>1120</v>
      </c>
    </row>
    <row r="478" spans="1:6" x14ac:dyDescent="0.25">
      <c r="A478" s="5">
        <v>288</v>
      </c>
      <c r="B478" s="5" t="s">
        <v>458</v>
      </c>
      <c r="C478" s="15" t="s">
        <v>551</v>
      </c>
      <c r="D478" s="15">
        <v>-1000</v>
      </c>
      <c r="E478" s="15">
        <v>-1000</v>
      </c>
      <c r="F478" s="15">
        <v>-1000</v>
      </c>
    </row>
    <row r="479" spans="1:6" x14ac:dyDescent="0.25">
      <c r="A479" s="5">
        <v>289</v>
      </c>
      <c r="B479" s="5" t="s">
        <v>459</v>
      </c>
      <c r="C479" s="15">
        <v>-1000</v>
      </c>
      <c r="D479" s="15">
        <v>-1000</v>
      </c>
      <c r="E479" s="15">
        <v>-1000</v>
      </c>
      <c r="F479" s="15">
        <v>-1000</v>
      </c>
    </row>
    <row r="480" spans="1:6" x14ac:dyDescent="0.25">
      <c r="A480" s="5">
        <v>290</v>
      </c>
      <c r="B480" s="5" t="s">
        <v>460</v>
      </c>
      <c r="C480" s="15">
        <v>-1000</v>
      </c>
      <c r="D480" s="15">
        <v>-1000</v>
      </c>
      <c r="E480" s="15">
        <v>-1000</v>
      </c>
      <c r="F480" s="15">
        <v>-1000</v>
      </c>
    </row>
    <row r="481" spans="1:6" x14ac:dyDescent="0.25">
      <c r="A481" s="5">
        <v>291</v>
      </c>
      <c r="B481" s="5" t="s">
        <v>461</v>
      </c>
      <c r="C481" s="15">
        <v>-372</v>
      </c>
      <c r="D481" s="15">
        <v>-500</v>
      </c>
      <c r="E481" s="15">
        <v>-500</v>
      </c>
      <c r="F481" s="15">
        <v>-500</v>
      </c>
    </row>
    <row r="482" spans="1:6" x14ac:dyDescent="0.25">
      <c r="A482" s="5">
        <v>292</v>
      </c>
      <c r="B482" s="5" t="s">
        <v>462</v>
      </c>
      <c r="C482" s="15">
        <v>-500</v>
      </c>
      <c r="D482" s="15">
        <v>-500</v>
      </c>
      <c r="E482" s="15">
        <v>-500</v>
      </c>
      <c r="F482" s="15">
        <v>-500</v>
      </c>
    </row>
    <row r="483" spans="1:6" x14ac:dyDescent="0.25">
      <c r="A483" s="5">
        <v>293</v>
      </c>
      <c r="B483" s="5" t="s">
        <v>463</v>
      </c>
      <c r="C483" s="15">
        <v>-200</v>
      </c>
      <c r="D483" s="15">
        <v>-200</v>
      </c>
      <c r="E483" s="15">
        <v>-200</v>
      </c>
      <c r="F483" s="15">
        <v>-200</v>
      </c>
    </row>
    <row r="484" spans="1:6" x14ac:dyDescent="0.25">
      <c r="A484" s="5">
        <v>294</v>
      </c>
      <c r="B484" s="5" t="s">
        <v>464</v>
      </c>
      <c r="C484" s="15">
        <v>-300</v>
      </c>
      <c r="D484" s="15">
        <v>-300</v>
      </c>
      <c r="E484" s="15">
        <v>-300</v>
      </c>
      <c r="F484" s="15">
        <v>-300</v>
      </c>
    </row>
    <row r="485" spans="1:6" x14ac:dyDescent="0.25">
      <c r="A485" s="5">
        <v>295</v>
      </c>
      <c r="B485" s="5" t="s">
        <v>465</v>
      </c>
      <c r="C485" s="15">
        <v>-200</v>
      </c>
      <c r="D485" s="15">
        <v>-200</v>
      </c>
      <c r="E485" s="15">
        <v>-200</v>
      </c>
      <c r="F485" s="15">
        <v>-200</v>
      </c>
    </row>
    <row r="486" spans="1:6" x14ac:dyDescent="0.25">
      <c r="A486" s="5">
        <v>296</v>
      </c>
      <c r="B486" s="5" t="s">
        <v>466</v>
      </c>
      <c r="C486" s="15">
        <v>-200</v>
      </c>
      <c r="D486" s="15">
        <v>-200</v>
      </c>
      <c r="E486" s="15">
        <v>-200</v>
      </c>
      <c r="F486" s="15">
        <v>-200</v>
      </c>
    </row>
    <row r="487" spans="1:6" x14ac:dyDescent="0.25">
      <c r="A487" s="5">
        <v>297</v>
      </c>
      <c r="B487" s="5" t="s">
        <v>467</v>
      </c>
      <c r="C487" s="15">
        <v>-1100</v>
      </c>
      <c r="D487" s="15">
        <v>-1100</v>
      </c>
      <c r="E487" s="15">
        <v>-1100</v>
      </c>
      <c r="F487" s="15">
        <v>-1100</v>
      </c>
    </row>
    <row r="488" spans="1:6" x14ac:dyDescent="0.25">
      <c r="A488" s="5">
        <v>298</v>
      </c>
      <c r="B488" s="5" t="s">
        <v>468</v>
      </c>
      <c r="C488" s="15">
        <v>-1000</v>
      </c>
      <c r="D488" s="15">
        <v>-1766</v>
      </c>
      <c r="E488" s="15">
        <v>-2659</v>
      </c>
      <c r="F488" s="15">
        <v>-3642</v>
      </c>
    </row>
    <row r="489" spans="1:6" x14ac:dyDescent="0.25">
      <c r="A489" s="5">
        <v>299</v>
      </c>
      <c r="B489" s="5" t="s">
        <v>469</v>
      </c>
      <c r="C489" s="15">
        <v>-250</v>
      </c>
      <c r="D489" s="15">
        <v>-250</v>
      </c>
      <c r="E489" s="15">
        <v>-250</v>
      </c>
      <c r="F489" s="15">
        <v>-250</v>
      </c>
    </row>
    <row r="490" spans="1:6" x14ac:dyDescent="0.25">
      <c r="A490" s="5"/>
      <c r="B490" s="7" t="s">
        <v>168</v>
      </c>
      <c r="C490" s="15"/>
      <c r="D490" s="15"/>
      <c r="E490" s="15"/>
      <c r="F490" s="15"/>
    </row>
    <row r="491" spans="1:6" ht="15.75" x14ac:dyDescent="0.25">
      <c r="A491" s="5"/>
      <c r="B491" s="5" t="s">
        <v>169</v>
      </c>
      <c r="C491" s="17">
        <f>SUM(C492:C507)</f>
        <v>0</v>
      </c>
      <c r="D491" s="17">
        <f t="shared" ref="D491:F491" si="85">SUM(D492:D507)</f>
        <v>0</v>
      </c>
      <c r="E491" s="17">
        <f t="shared" si="85"/>
        <v>0</v>
      </c>
      <c r="F491" s="17">
        <f t="shared" si="85"/>
        <v>0</v>
      </c>
    </row>
    <row r="492" spans="1:6" x14ac:dyDescent="0.25">
      <c r="A492" s="5"/>
      <c r="B492" s="5" t="s">
        <v>5</v>
      </c>
      <c r="C492" s="15" t="s">
        <v>551</v>
      </c>
      <c r="D492" s="15" t="s">
        <v>551</v>
      </c>
      <c r="E492" s="15" t="s">
        <v>552</v>
      </c>
      <c r="F492" s="15" t="s">
        <v>553</v>
      </c>
    </row>
    <row r="493" spans="1:6" x14ac:dyDescent="0.25">
      <c r="A493" s="5">
        <v>300</v>
      </c>
      <c r="B493" s="5" t="s">
        <v>170</v>
      </c>
      <c r="C493" s="15">
        <v>2337</v>
      </c>
      <c r="D493" s="15">
        <v>3732</v>
      </c>
      <c r="E493" s="15">
        <v>4880</v>
      </c>
      <c r="F493" s="15">
        <v>5802</v>
      </c>
    </row>
    <row r="494" spans="1:6" x14ac:dyDescent="0.25">
      <c r="A494" s="5">
        <v>301</v>
      </c>
      <c r="B494" s="5" t="s">
        <v>171</v>
      </c>
      <c r="C494" s="15">
        <v>400</v>
      </c>
      <c r="D494" s="15">
        <v>600</v>
      </c>
      <c r="E494" s="15">
        <v>800</v>
      </c>
      <c r="F494" s="15">
        <v>1000</v>
      </c>
    </row>
    <row r="495" spans="1:6" x14ac:dyDescent="0.25">
      <c r="A495" s="5">
        <v>302</v>
      </c>
      <c r="B495" s="5" t="s">
        <v>172</v>
      </c>
      <c r="C495" s="15">
        <v>1200</v>
      </c>
      <c r="D495" s="15">
        <v>2400</v>
      </c>
      <c r="E495" s="15">
        <v>3600</v>
      </c>
      <c r="F495" s="15">
        <v>4800</v>
      </c>
    </row>
    <row r="496" spans="1:6" x14ac:dyDescent="0.25">
      <c r="A496" s="5">
        <v>303</v>
      </c>
      <c r="B496" s="5" t="s">
        <v>470</v>
      </c>
      <c r="C496" s="15">
        <v>3000</v>
      </c>
      <c r="D496" s="15">
        <v>5200</v>
      </c>
      <c r="E496" s="15">
        <v>7800</v>
      </c>
      <c r="F496" s="15">
        <v>11000</v>
      </c>
    </row>
    <row r="497" spans="1:6" x14ac:dyDescent="0.25">
      <c r="A497" s="5">
        <v>304</v>
      </c>
      <c r="B497" s="5" t="s">
        <v>173</v>
      </c>
      <c r="C497" s="15">
        <v>3600</v>
      </c>
      <c r="D497" s="15">
        <v>6400</v>
      </c>
      <c r="E497" s="15">
        <v>9300</v>
      </c>
      <c r="F497" s="15">
        <v>14900</v>
      </c>
    </row>
    <row r="498" spans="1:6" x14ac:dyDescent="0.25">
      <c r="A498" s="5">
        <v>305</v>
      </c>
      <c r="B498" s="5" t="s">
        <v>174</v>
      </c>
      <c r="C498" s="15">
        <v>-12635</v>
      </c>
      <c r="D498" s="15">
        <v>-11819</v>
      </c>
      <c r="E498" s="15">
        <v>-11072</v>
      </c>
      <c r="F498" s="15">
        <v>-10463</v>
      </c>
    </row>
    <row r="499" spans="1:6" x14ac:dyDescent="0.25">
      <c r="A499" s="5">
        <v>306</v>
      </c>
      <c r="B499" s="5" t="s">
        <v>153</v>
      </c>
      <c r="C499" s="15">
        <v>2163</v>
      </c>
      <c r="D499" s="15">
        <v>1362</v>
      </c>
      <c r="E499" s="15">
        <v>-2342</v>
      </c>
      <c r="F499" s="15">
        <v>-14073</v>
      </c>
    </row>
    <row r="500" spans="1:6" x14ac:dyDescent="0.25">
      <c r="A500" s="5">
        <v>307</v>
      </c>
      <c r="B500" s="5" t="s">
        <v>175</v>
      </c>
      <c r="C500" s="15" t="s">
        <v>551</v>
      </c>
      <c r="D500" s="15">
        <v>-7635</v>
      </c>
      <c r="E500" s="15">
        <v>-12726</v>
      </c>
      <c r="F500" s="15">
        <v>-12726</v>
      </c>
    </row>
    <row r="501" spans="1:6" x14ac:dyDescent="0.25">
      <c r="A501" s="5">
        <v>308</v>
      </c>
      <c r="B501" s="5" t="s">
        <v>471</v>
      </c>
      <c r="C501" s="15">
        <v>1360</v>
      </c>
      <c r="D501" s="15">
        <v>1360</v>
      </c>
      <c r="E501" s="15">
        <v>1360</v>
      </c>
      <c r="F501" s="15">
        <v>1360</v>
      </c>
    </row>
    <row r="502" spans="1:6" x14ac:dyDescent="0.25">
      <c r="A502" s="5">
        <v>309</v>
      </c>
      <c r="B502" s="5" t="s">
        <v>472</v>
      </c>
      <c r="C502" s="15">
        <v>-4000</v>
      </c>
      <c r="D502" s="15">
        <v>-4000</v>
      </c>
      <c r="E502" s="15">
        <v>-4000</v>
      </c>
      <c r="F502" s="15">
        <v>-4000</v>
      </c>
    </row>
    <row r="503" spans="1:6" x14ac:dyDescent="0.25">
      <c r="A503" s="5">
        <v>310</v>
      </c>
      <c r="B503" s="5" t="s">
        <v>473</v>
      </c>
      <c r="C503" s="15">
        <v>7000</v>
      </c>
      <c r="D503" s="15">
        <v>7000</v>
      </c>
      <c r="E503" s="15">
        <v>7000</v>
      </c>
      <c r="F503" s="15">
        <v>7000</v>
      </c>
    </row>
    <row r="504" spans="1:6" x14ac:dyDescent="0.25">
      <c r="A504" s="5">
        <v>311</v>
      </c>
      <c r="B504" s="5" t="s">
        <v>474</v>
      </c>
      <c r="C504" s="15">
        <v>400</v>
      </c>
      <c r="D504" s="15">
        <v>400</v>
      </c>
      <c r="E504" s="15">
        <v>400</v>
      </c>
      <c r="F504" s="15">
        <v>400</v>
      </c>
    </row>
    <row r="505" spans="1:6" x14ac:dyDescent="0.25">
      <c r="A505" s="5">
        <v>312</v>
      </c>
      <c r="B505" s="5" t="s">
        <v>475</v>
      </c>
      <c r="C505" s="15">
        <v>-5000</v>
      </c>
      <c r="D505" s="15">
        <v>-5000</v>
      </c>
      <c r="E505" s="15">
        <v>-5000</v>
      </c>
      <c r="F505" s="15">
        <v>-5000</v>
      </c>
    </row>
    <row r="506" spans="1:6" x14ac:dyDescent="0.25">
      <c r="A506" s="5">
        <v>313</v>
      </c>
      <c r="B506" s="5" t="s">
        <v>176</v>
      </c>
      <c r="C506" s="15">
        <v>-175</v>
      </c>
      <c r="D506" s="15">
        <v>-350</v>
      </c>
      <c r="E506" s="15">
        <v>-350</v>
      </c>
      <c r="F506" s="15">
        <v>-350</v>
      </c>
    </row>
    <row r="507" spans="1:6" x14ac:dyDescent="0.25">
      <c r="A507" s="5">
        <v>314</v>
      </c>
      <c r="B507" s="5" t="s">
        <v>177</v>
      </c>
      <c r="C507" s="15">
        <v>350</v>
      </c>
      <c r="D507" s="15">
        <v>350</v>
      </c>
      <c r="E507" s="15">
        <v>350</v>
      </c>
      <c r="F507" s="15">
        <v>350</v>
      </c>
    </row>
    <row r="508" spans="1:6" ht="15.75" x14ac:dyDescent="0.25">
      <c r="A508" s="5"/>
      <c r="B508" s="5" t="s">
        <v>178</v>
      </c>
      <c r="C508" s="17">
        <f>SUM(C509:C521)</f>
        <v>0</v>
      </c>
      <c r="D508" s="17">
        <f>SUM(D509:D521)</f>
        <v>0</v>
      </c>
      <c r="E508" s="17">
        <f>SUM(E509:E521)</f>
        <v>0</v>
      </c>
      <c r="F508" s="17">
        <f>SUM(F509:F521)</f>
        <v>0</v>
      </c>
    </row>
    <row r="509" spans="1:6" x14ac:dyDescent="0.25">
      <c r="A509" s="5"/>
      <c r="B509" s="5" t="s">
        <v>5</v>
      </c>
      <c r="C509" s="15" t="s">
        <v>551</v>
      </c>
      <c r="D509" s="15" t="s">
        <v>551</v>
      </c>
      <c r="E509" s="15" t="s">
        <v>552</v>
      </c>
      <c r="F509" s="15" t="s">
        <v>553</v>
      </c>
    </row>
    <row r="510" spans="1:6" x14ac:dyDescent="0.25">
      <c r="A510" s="5">
        <v>315</v>
      </c>
      <c r="B510" s="5" t="s">
        <v>170</v>
      </c>
      <c r="C510" s="15">
        <v>4545</v>
      </c>
      <c r="D510" s="15">
        <v>5893</v>
      </c>
      <c r="E510" s="15">
        <v>6918</v>
      </c>
      <c r="F510" s="15">
        <v>7912</v>
      </c>
    </row>
    <row r="511" spans="1:6" x14ac:dyDescent="0.25">
      <c r="A511" s="5">
        <v>316</v>
      </c>
      <c r="B511" s="5" t="s">
        <v>172</v>
      </c>
      <c r="C511" s="15">
        <v>900</v>
      </c>
      <c r="D511" s="15">
        <v>1860</v>
      </c>
      <c r="E511" s="15">
        <v>2800</v>
      </c>
      <c r="F511" s="15">
        <v>3800</v>
      </c>
    </row>
    <row r="512" spans="1:6" x14ac:dyDescent="0.25">
      <c r="A512" s="5">
        <v>317</v>
      </c>
      <c r="B512" s="5" t="s">
        <v>470</v>
      </c>
      <c r="C512" s="15">
        <v>3100</v>
      </c>
      <c r="D512" s="15">
        <v>5500</v>
      </c>
      <c r="E512" s="15">
        <v>7500</v>
      </c>
      <c r="F512" s="15">
        <v>17100</v>
      </c>
    </row>
    <row r="513" spans="1:6" x14ac:dyDescent="0.25">
      <c r="A513" s="5">
        <v>318</v>
      </c>
      <c r="B513" s="5" t="s">
        <v>173</v>
      </c>
      <c r="C513" s="15">
        <v>4200</v>
      </c>
      <c r="D513" s="15">
        <v>6600</v>
      </c>
      <c r="E513" s="15">
        <v>8300</v>
      </c>
      <c r="F513" s="15">
        <v>19900</v>
      </c>
    </row>
    <row r="514" spans="1:6" x14ac:dyDescent="0.25">
      <c r="A514" s="5">
        <v>319</v>
      </c>
      <c r="B514" s="5" t="s">
        <v>179</v>
      </c>
      <c r="C514" s="15">
        <v>400</v>
      </c>
      <c r="D514" s="15">
        <v>600</v>
      </c>
      <c r="E514" s="15">
        <v>800</v>
      </c>
      <c r="F514" s="15">
        <v>1000</v>
      </c>
    </row>
    <row r="515" spans="1:6" x14ac:dyDescent="0.25">
      <c r="A515" s="5">
        <v>320</v>
      </c>
      <c r="B515" s="5" t="s">
        <v>174</v>
      </c>
      <c r="C515" s="15">
        <v>-6479</v>
      </c>
      <c r="D515" s="15">
        <v>-5790</v>
      </c>
      <c r="E515" s="15">
        <v>-5093</v>
      </c>
      <c r="F515" s="15">
        <v>-4499</v>
      </c>
    </row>
    <row r="516" spans="1:6" x14ac:dyDescent="0.25">
      <c r="A516" s="5">
        <v>321</v>
      </c>
      <c r="B516" s="5" t="s">
        <v>153</v>
      </c>
      <c r="C516" s="15">
        <v>1463</v>
      </c>
      <c r="D516" s="15">
        <v>-3256</v>
      </c>
      <c r="E516" s="15">
        <v>-6539</v>
      </c>
      <c r="F516" s="15">
        <v>-15774</v>
      </c>
    </row>
    <row r="517" spans="1:6" x14ac:dyDescent="0.25">
      <c r="A517" s="5">
        <v>322</v>
      </c>
      <c r="B517" s="5" t="s">
        <v>180</v>
      </c>
      <c r="C517" s="15">
        <v>-3279</v>
      </c>
      <c r="D517" s="15">
        <v>-6557</v>
      </c>
      <c r="E517" s="15">
        <v>-9836</v>
      </c>
      <c r="F517" s="15">
        <v>-24589</v>
      </c>
    </row>
    <row r="518" spans="1:6" x14ac:dyDescent="0.25">
      <c r="A518" s="5">
        <v>323</v>
      </c>
      <c r="B518" s="5" t="s">
        <v>471</v>
      </c>
      <c r="C518" s="15">
        <v>250</v>
      </c>
      <c r="D518" s="15">
        <v>250</v>
      </c>
      <c r="E518" s="15">
        <v>250</v>
      </c>
      <c r="F518" s="15">
        <v>250</v>
      </c>
    </row>
    <row r="519" spans="1:6" x14ac:dyDescent="0.25">
      <c r="A519" s="5">
        <v>324</v>
      </c>
      <c r="B519" s="5" t="s">
        <v>476</v>
      </c>
      <c r="C519" s="15">
        <v>-5000</v>
      </c>
      <c r="D519" s="15">
        <v>-5000</v>
      </c>
      <c r="E519" s="15">
        <v>-5000</v>
      </c>
      <c r="F519" s="15">
        <v>-5000</v>
      </c>
    </row>
    <row r="520" spans="1:6" x14ac:dyDescent="0.25">
      <c r="A520" s="5">
        <v>325</v>
      </c>
      <c r="B520" s="5" t="s">
        <v>477</v>
      </c>
      <c r="C520" s="15">
        <v>-500</v>
      </c>
      <c r="D520" s="15">
        <v>-500</v>
      </c>
      <c r="E520" s="15">
        <v>-500</v>
      </c>
      <c r="F520" s="15">
        <v>-500</v>
      </c>
    </row>
    <row r="521" spans="1:6" x14ac:dyDescent="0.25">
      <c r="A521" s="5">
        <v>326</v>
      </c>
      <c r="B521" s="5" t="s">
        <v>474</v>
      </c>
      <c r="C521" s="15">
        <v>400</v>
      </c>
      <c r="D521" s="15">
        <v>400</v>
      </c>
      <c r="E521" s="15">
        <v>400</v>
      </c>
      <c r="F521" s="15">
        <v>400</v>
      </c>
    </row>
    <row r="522" spans="1:6" ht="15.75" x14ac:dyDescent="0.25">
      <c r="A522" s="5"/>
      <c r="B522" s="8" t="s">
        <v>181</v>
      </c>
      <c r="C522" s="17">
        <f>C508+C491</f>
        <v>0</v>
      </c>
      <c r="D522" s="17">
        <f>D508+D491</f>
        <v>0</v>
      </c>
      <c r="E522" s="17">
        <f>E508+E491</f>
        <v>0</v>
      </c>
      <c r="F522" s="17">
        <f>F508+F491</f>
        <v>0</v>
      </c>
    </row>
    <row r="523" spans="1:6" ht="15.75" x14ac:dyDescent="0.25">
      <c r="A523" s="5"/>
      <c r="B523" s="8" t="s">
        <v>182</v>
      </c>
      <c r="C523" s="17">
        <f>C522+C462+C461+C438+C411+C394+C390+C406</f>
        <v>603587</v>
      </c>
      <c r="D523" s="17">
        <f t="shared" ref="D523:F523" si="86">D522+D462+D461+D438+D411+D394+D390+D406</f>
        <v>596005</v>
      </c>
      <c r="E523" s="17">
        <f t="shared" si="86"/>
        <v>603172</v>
      </c>
      <c r="F523" s="17">
        <f t="shared" si="86"/>
        <v>616830</v>
      </c>
    </row>
    <row r="524" spans="1:6" x14ac:dyDescent="0.25">
      <c r="A524" s="5"/>
      <c r="B524" s="6" t="s">
        <v>183</v>
      </c>
      <c r="C524" s="15"/>
      <c r="D524" s="15"/>
      <c r="E524" s="15"/>
      <c r="F524" s="15"/>
    </row>
    <row r="525" spans="1:6" x14ac:dyDescent="0.25">
      <c r="A525" s="5"/>
      <c r="B525" s="7" t="s">
        <v>184</v>
      </c>
      <c r="C525" s="15"/>
      <c r="D525" s="15"/>
      <c r="E525" s="15"/>
      <c r="F525" s="15"/>
    </row>
    <row r="526" spans="1:6" ht="15.75" x14ac:dyDescent="0.25">
      <c r="A526" s="5"/>
      <c r="B526" s="5" t="s">
        <v>185</v>
      </c>
      <c r="C526" s="17">
        <f>C527+C528+C529</f>
        <v>16990</v>
      </c>
      <c r="D526" s="17">
        <f t="shared" ref="D526:F526" si="87">D527+D528+D529</f>
        <v>16990</v>
      </c>
      <c r="E526" s="17">
        <f t="shared" si="87"/>
        <v>16990</v>
      </c>
      <c r="F526" s="17">
        <f t="shared" si="87"/>
        <v>16990</v>
      </c>
    </row>
    <row r="527" spans="1:6" x14ac:dyDescent="0.25">
      <c r="A527" s="5"/>
      <c r="B527" s="5" t="s">
        <v>5</v>
      </c>
      <c r="C527" s="15">
        <v>17090</v>
      </c>
      <c r="D527" s="15">
        <v>17090</v>
      </c>
      <c r="E527" s="15">
        <v>17090</v>
      </c>
      <c r="F527" s="15">
        <v>17090</v>
      </c>
    </row>
    <row r="528" spans="1:6" x14ac:dyDescent="0.25">
      <c r="A528" s="5">
        <v>327</v>
      </c>
      <c r="B528" s="5" t="s">
        <v>478</v>
      </c>
      <c r="C528" s="15">
        <v>200</v>
      </c>
      <c r="D528" s="15">
        <v>200</v>
      </c>
      <c r="E528" s="15">
        <v>200</v>
      </c>
      <c r="F528" s="15">
        <v>200</v>
      </c>
    </row>
    <row r="529" spans="1:6" x14ac:dyDescent="0.25">
      <c r="A529" s="5">
        <v>328</v>
      </c>
      <c r="B529" s="5" t="s">
        <v>479</v>
      </c>
      <c r="C529" s="15">
        <v>-300</v>
      </c>
      <c r="D529" s="15">
        <v>-300</v>
      </c>
      <c r="E529" s="15">
        <v>-300</v>
      </c>
      <c r="F529" s="15">
        <v>-300</v>
      </c>
    </row>
    <row r="530" spans="1:6" ht="15.75" x14ac:dyDescent="0.25">
      <c r="A530" s="5"/>
      <c r="B530" s="8" t="s">
        <v>186</v>
      </c>
      <c r="C530" s="17">
        <f>C526</f>
        <v>16990</v>
      </c>
      <c r="D530" s="17">
        <f t="shared" ref="D530:F530" si="88">D526</f>
        <v>16990</v>
      </c>
      <c r="E530" s="17">
        <f t="shared" si="88"/>
        <v>16990</v>
      </c>
      <c r="F530" s="17">
        <f t="shared" si="88"/>
        <v>16990</v>
      </c>
    </row>
    <row r="531" spans="1:6" x14ac:dyDescent="0.25">
      <c r="A531" s="5"/>
      <c r="B531" s="7" t="s">
        <v>187</v>
      </c>
      <c r="C531" s="15"/>
      <c r="D531" s="15"/>
      <c r="E531" s="15"/>
      <c r="F531" s="15"/>
    </row>
    <row r="532" spans="1:6" ht="15.75" x14ac:dyDescent="0.25">
      <c r="A532" s="5"/>
      <c r="B532" s="5" t="s">
        <v>188</v>
      </c>
      <c r="C532" s="17">
        <f>C533+C534+C535+C536</f>
        <v>7962</v>
      </c>
      <c r="D532" s="17">
        <f t="shared" ref="D532:F532" si="89">D533+D534+D535+D536</f>
        <v>6562</v>
      </c>
      <c r="E532" s="17">
        <f t="shared" si="89"/>
        <v>6562</v>
      </c>
      <c r="F532" s="17">
        <f t="shared" si="89"/>
        <v>6562</v>
      </c>
    </row>
    <row r="533" spans="1:6" x14ac:dyDescent="0.25">
      <c r="A533" s="5"/>
      <c r="B533" s="5" t="s">
        <v>5</v>
      </c>
      <c r="C533" s="15">
        <v>8062</v>
      </c>
      <c r="D533" s="15">
        <v>8062</v>
      </c>
      <c r="E533" s="15">
        <v>8062</v>
      </c>
      <c r="F533" s="15">
        <v>8062</v>
      </c>
    </row>
    <row r="534" spans="1:6" x14ac:dyDescent="0.25">
      <c r="A534" s="5">
        <v>329</v>
      </c>
      <c r="B534" s="5" t="s">
        <v>480</v>
      </c>
      <c r="C534" s="15">
        <v>-600</v>
      </c>
      <c r="D534" s="15">
        <v>0</v>
      </c>
      <c r="E534" s="15">
        <v>0</v>
      </c>
      <c r="F534" s="15">
        <v>0</v>
      </c>
    </row>
    <row r="535" spans="1:6" x14ac:dyDescent="0.25">
      <c r="A535" s="5">
        <v>330</v>
      </c>
      <c r="B535" s="5" t="s">
        <v>481</v>
      </c>
      <c r="C535" s="15">
        <v>1500</v>
      </c>
      <c r="D535" s="15">
        <v>0</v>
      </c>
      <c r="E535" s="15">
        <v>0</v>
      </c>
      <c r="F535" s="15">
        <v>0</v>
      </c>
    </row>
    <row r="536" spans="1:6" x14ac:dyDescent="0.25">
      <c r="A536" s="5">
        <v>331</v>
      </c>
      <c r="B536" s="13" t="s">
        <v>482</v>
      </c>
      <c r="C536" s="15">
        <v>-1000</v>
      </c>
      <c r="D536" s="15">
        <v>-1500</v>
      </c>
      <c r="E536" s="15">
        <v>-1500</v>
      </c>
      <c r="F536" s="15">
        <v>-1500</v>
      </c>
    </row>
    <row r="537" spans="1:6" ht="15.75" x14ac:dyDescent="0.25">
      <c r="A537" s="5"/>
      <c r="B537" s="8" t="s">
        <v>189</v>
      </c>
      <c r="C537" s="15">
        <f>C532</f>
        <v>7962</v>
      </c>
      <c r="D537" s="15">
        <f>D532</f>
        <v>6562</v>
      </c>
      <c r="E537" s="15">
        <f>E532</f>
        <v>6562</v>
      </c>
      <c r="F537" s="15">
        <f>F532</f>
        <v>6562</v>
      </c>
    </row>
    <row r="538" spans="1:6" x14ac:dyDescent="0.25">
      <c r="A538" s="5"/>
      <c r="B538" s="7" t="s">
        <v>190</v>
      </c>
      <c r="C538" s="15"/>
      <c r="D538" s="15"/>
      <c r="E538" s="15"/>
      <c r="F538" s="15"/>
    </row>
    <row r="539" spans="1:6" ht="15.75" x14ac:dyDescent="0.25">
      <c r="A539" s="5"/>
      <c r="B539" s="5" t="s">
        <v>190</v>
      </c>
      <c r="C539" s="17">
        <f>C540+C541+C542</f>
        <v>4660</v>
      </c>
      <c r="D539" s="17">
        <f t="shared" ref="D539:F539" si="90">D540+D541+D542</f>
        <v>5260</v>
      </c>
      <c r="E539" s="17">
        <f t="shared" si="90"/>
        <v>4860</v>
      </c>
      <c r="F539" s="17">
        <f t="shared" si="90"/>
        <v>4860</v>
      </c>
    </row>
    <row r="540" spans="1:6" x14ac:dyDescent="0.25">
      <c r="A540" s="5"/>
      <c r="B540" s="5" t="s">
        <v>5</v>
      </c>
      <c r="C540" s="15">
        <v>5760</v>
      </c>
      <c r="D540" s="15">
        <v>5760</v>
      </c>
      <c r="E540" s="15">
        <v>5760</v>
      </c>
      <c r="F540" s="15">
        <v>5760</v>
      </c>
    </row>
    <row r="541" spans="1:6" x14ac:dyDescent="0.25">
      <c r="A541" s="5">
        <v>332</v>
      </c>
      <c r="B541" s="5" t="s">
        <v>483</v>
      </c>
      <c r="C541" s="15">
        <v>-600</v>
      </c>
      <c r="D541" s="15">
        <v>0</v>
      </c>
      <c r="E541" s="15">
        <v>0</v>
      </c>
      <c r="F541" s="15">
        <v>0</v>
      </c>
    </row>
    <row r="542" spans="1:6" x14ac:dyDescent="0.25">
      <c r="A542" s="5">
        <v>333</v>
      </c>
      <c r="B542" s="14" t="s">
        <v>484</v>
      </c>
      <c r="C542" s="15">
        <v>-500</v>
      </c>
      <c r="D542" s="15">
        <v>-500</v>
      </c>
      <c r="E542" s="15">
        <v>-900</v>
      </c>
      <c r="F542" s="15">
        <v>-900</v>
      </c>
    </row>
    <row r="543" spans="1:6" x14ac:dyDescent="0.25">
      <c r="A543" s="5"/>
      <c r="B543" s="7" t="s">
        <v>191</v>
      </c>
      <c r="C543" s="15"/>
      <c r="D543" s="15"/>
      <c r="E543" s="15"/>
      <c r="F543" s="15"/>
    </row>
    <row r="544" spans="1:6" ht="15.75" x14ac:dyDescent="0.25">
      <c r="A544" s="5"/>
      <c r="B544" s="5" t="s">
        <v>192</v>
      </c>
      <c r="C544" s="17">
        <f>C545+C546</f>
        <v>24941</v>
      </c>
      <c r="D544" s="17">
        <f t="shared" ref="D544:F544" si="91">D545+D546</f>
        <v>24441</v>
      </c>
      <c r="E544" s="17">
        <f t="shared" si="91"/>
        <v>24441</v>
      </c>
      <c r="F544" s="17">
        <f t="shared" si="91"/>
        <v>24441</v>
      </c>
    </row>
    <row r="545" spans="1:6" x14ac:dyDescent="0.25">
      <c r="A545" s="5"/>
      <c r="B545" s="5" t="s">
        <v>5</v>
      </c>
      <c r="C545" s="15">
        <v>24941</v>
      </c>
      <c r="D545" s="15">
        <v>24941</v>
      </c>
      <c r="E545" s="15">
        <v>24941</v>
      </c>
      <c r="F545" s="15">
        <v>24941</v>
      </c>
    </row>
    <row r="546" spans="1:6" x14ac:dyDescent="0.25">
      <c r="A546" s="5">
        <v>334</v>
      </c>
      <c r="B546" s="5" t="s">
        <v>193</v>
      </c>
      <c r="C546" s="15">
        <v>0</v>
      </c>
      <c r="D546" s="15">
        <v>-500</v>
      </c>
      <c r="E546" s="15">
        <v>-500</v>
      </c>
      <c r="F546" s="15">
        <v>-500</v>
      </c>
    </row>
    <row r="547" spans="1:6" ht="15.75" x14ac:dyDescent="0.25">
      <c r="A547" s="5"/>
      <c r="B547" s="8" t="s">
        <v>485</v>
      </c>
      <c r="C547" s="17">
        <f>C544</f>
        <v>24941</v>
      </c>
      <c r="D547" s="17">
        <f t="shared" ref="D547:F547" si="92">D544</f>
        <v>24441</v>
      </c>
      <c r="E547" s="17">
        <f t="shared" si="92"/>
        <v>24441</v>
      </c>
      <c r="F547" s="17">
        <f t="shared" si="92"/>
        <v>24441</v>
      </c>
    </row>
    <row r="548" spans="1:6" x14ac:dyDescent="0.25">
      <c r="A548" s="5"/>
      <c r="B548" s="7" t="s">
        <v>194</v>
      </c>
      <c r="C548" s="15"/>
      <c r="D548" s="15"/>
      <c r="E548" s="15"/>
      <c r="F548" s="15"/>
    </row>
    <row r="549" spans="1:6" ht="15.75" x14ac:dyDescent="0.25">
      <c r="A549" s="5"/>
      <c r="B549" s="5" t="s">
        <v>192</v>
      </c>
      <c r="C549" s="17">
        <f>C550</f>
        <v>17301</v>
      </c>
      <c r="D549" s="17">
        <f t="shared" ref="D549:F549" si="93">D550</f>
        <v>17301</v>
      </c>
      <c r="E549" s="17">
        <f t="shared" si="93"/>
        <v>17301</v>
      </c>
      <c r="F549" s="17">
        <f t="shared" si="93"/>
        <v>17301</v>
      </c>
    </row>
    <row r="550" spans="1:6" x14ac:dyDescent="0.25">
      <c r="A550" s="5"/>
      <c r="B550" s="5" t="s">
        <v>5</v>
      </c>
      <c r="C550" s="15">
        <v>17301</v>
      </c>
      <c r="D550" s="15">
        <v>17301</v>
      </c>
      <c r="E550" s="15">
        <v>17301</v>
      </c>
      <c r="F550" s="15">
        <v>17301</v>
      </c>
    </row>
    <row r="551" spans="1:6" ht="15.75" x14ac:dyDescent="0.25">
      <c r="A551" s="5"/>
      <c r="B551" s="8" t="s">
        <v>195</v>
      </c>
      <c r="C551" s="17">
        <f>C549</f>
        <v>17301</v>
      </c>
      <c r="D551" s="17">
        <f t="shared" ref="D551:F551" si="94">D549</f>
        <v>17301</v>
      </c>
      <c r="E551" s="17">
        <f t="shared" si="94"/>
        <v>17301</v>
      </c>
      <c r="F551" s="17">
        <f t="shared" si="94"/>
        <v>17301</v>
      </c>
    </row>
    <row r="552" spans="1:6" ht="15.75" x14ac:dyDescent="0.25">
      <c r="A552" s="5"/>
      <c r="B552" s="8" t="s">
        <v>196</v>
      </c>
      <c r="C552" s="17">
        <f>C549+C544+C539+C532+C530</f>
        <v>71854</v>
      </c>
      <c r="D552" s="17">
        <f>D549+D544+D539+D532+D530</f>
        <v>70554</v>
      </c>
      <c r="E552" s="17">
        <f>E549+E544+E539+E532+E530</f>
        <v>70154</v>
      </c>
      <c r="F552" s="17">
        <f>F549+F544+F539+F532+F530</f>
        <v>70154</v>
      </c>
    </row>
    <row r="553" spans="1:6" x14ac:dyDescent="0.25">
      <c r="A553" s="5"/>
      <c r="B553" s="6" t="s">
        <v>197</v>
      </c>
      <c r="C553" s="15"/>
      <c r="D553" s="15"/>
      <c r="E553" s="15"/>
      <c r="F553" s="15"/>
    </row>
    <row r="554" spans="1:6" ht="15.75" x14ac:dyDescent="0.25">
      <c r="A554" s="5"/>
      <c r="B554" s="5" t="s">
        <v>198</v>
      </c>
      <c r="C554" s="17">
        <f>SUM(C555:C556)</f>
        <v>4285</v>
      </c>
      <c r="D554" s="17">
        <f t="shared" ref="D554:F554" si="95">SUM(D555:D556)</f>
        <v>4285</v>
      </c>
      <c r="E554" s="17">
        <f t="shared" si="95"/>
        <v>4285</v>
      </c>
      <c r="F554" s="17">
        <f t="shared" si="95"/>
        <v>2285</v>
      </c>
    </row>
    <row r="555" spans="1:6" x14ac:dyDescent="0.25">
      <c r="A555" s="5"/>
      <c r="B555" s="5" t="s">
        <v>5</v>
      </c>
      <c r="C555" s="15">
        <v>3785</v>
      </c>
      <c r="D555" s="15">
        <v>3785</v>
      </c>
      <c r="E555" s="15">
        <v>3785</v>
      </c>
      <c r="F555" s="15">
        <v>3785</v>
      </c>
    </row>
    <row r="556" spans="1:6" x14ac:dyDescent="0.25">
      <c r="A556" s="5">
        <v>335</v>
      </c>
      <c r="B556" s="5" t="s">
        <v>486</v>
      </c>
      <c r="C556" s="15">
        <v>500</v>
      </c>
      <c r="D556" s="15">
        <v>500</v>
      </c>
      <c r="E556" s="15">
        <v>500</v>
      </c>
      <c r="F556" s="15">
        <v>-1500</v>
      </c>
    </row>
    <row r="557" spans="1:6" ht="15.75" x14ac:dyDescent="0.25">
      <c r="A557" s="5"/>
      <c r="B557" s="5" t="s">
        <v>199</v>
      </c>
      <c r="C557" s="17">
        <f>SUM(C558:C564)</f>
        <v>27736</v>
      </c>
      <c r="D557" s="17">
        <f t="shared" ref="D557:F557" si="96">SUM(D558:D564)</f>
        <v>27736</v>
      </c>
      <c r="E557" s="17">
        <f t="shared" si="96"/>
        <v>27736</v>
      </c>
      <c r="F557" s="17">
        <f t="shared" si="96"/>
        <v>27736</v>
      </c>
    </row>
    <row r="558" spans="1:6" x14ac:dyDescent="0.25">
      <c r="A558" s="5"/>
      <c r="B558" s="5" t="s">
        <v>5</v>
      </c>
      <c r="C558" s="15">
        <v>34962</v>
      </c>
      <c r="D558" s="15">
        <v>34962</v>
      </c>
      <c r="E558" s="15">
        <v>34962</v>
      </c>
      <c r="F558" s="15">
        <v>34962</v>
      </c>
    </row>
    <row r="559" spans="1:6" x14ac:dyDescent="0.25">
      <c r="A559" s="5">
        <v>336</v>
      </c>
      <c r="B559" s="5" t="s">
        <v>487</v>
      </c>
      <c r="C559" s="15">
        <v>-100</v>
      </c>
      <c r="D559" s="15">
        <v>-100</v>
      </c>
      <c r="E559" s="15">
        <v>-100</v>
      </c>
      <c r="F559" s="15">
        <v>-100</v>
      </c>
    </row>
    <row r="560" spans="1:6" x14ac:dyDescent="0.25">
      <c r="A560" s="5">
        <v>337</v>
      </c>
      <c r="B560" s="5" t="s">
        <v>488</v>
      </c>
      <c r="C560" s="15">
        <v>-2500</v>
      </c>
      <c r="D560" s="15">
        <v>-2500</v>
      </c>
      <c r="E560" s="15">
        <v>-2500</v>
      </c>
      <c r="F560" s="15">
        <v>-2500</v>
      </c>
    </row>
    <row r="561" spans="1:6" x14ac:dyDescent="0.25">
      <c r="A561" s="5">
        <v>338</v>
      </c>
      <c r="B561" s="5" t="s">
        <v>200</v>
      </c>
      <c r="C561" s="15">
        <v>414</v>
      </c>
      <c r="D561" s="15">
        <v>414</v>
      </c>
      <c r="E561" s="15">
        <v>414</v>
      </c>
      <c r="F561" s="15">
        <v>414</v>
      </c>
    </row>
    <row r="562" spans="1:6" x14ac:dyDescent="0.25">
      <c r="A562" s="5">
        <v>339</v>
      </c>
      <c r="B562" s="5" t="s">
        <v>489</v>
      </c>
      <c r="C562" s="15">
        <v>-1000</v>
      </c>
      <c r="D562" s="15">
        <v>-1000</v>
      </c>
      <c r="E562" s="15">
        <v>-1000</v>
      </c>
      <c r="F562" s="15">
        <v>-1000</v>
      </c>
    </row>
    <row r="563" spans="1:6" x14ac:dyDescent="0.25">
      <c r="A563" s="5">
        <v>340</v>
      </c>
      <c r="B563" s="5" t="s">
        <v>490</v>
      </c>
      <c r="C563" s="15">
        <v>-640</v>
      </c>
      <c r="D563" s="15">
        <v>-640</v>
      </c>
      <c r="E563" s="15">
        <v>-640</v>
      </c>
      <c r="F563" s="15">
        <v>-640</v>
      </c>
    </row>
    <row r="564" spans="1:6" x14ac:dyDescent="0.25">
      <c r="A564" s="5">
        <v>341</v>
      </c>
      <c r="B564" s="5" t="s">
        <v>491</v>
      </c>
      <c r="C564" s="15">
        <v>-3400</v>
      </c>
      <c r="D564" s="15">
        <v>-3400</v>
      </c>
      <c r="E564" s="15">
        <v>-3400</v>
      </c>
      <c r="F564" s="15">
        <v>-3400</v>
      </c>
    </row>
    <row r="565" spans="1:6" ht="15.75" x14ac:dyDescent="0.25">
      <c r="A565" s="5"/>
      <c r="B565" s="5" t="s">
        <v>201</v>
      </c>
      <c r="C565" s="17">
        <f>C566+C567</f>
        <v>10200</v>
      </c>
      <c r="D565" s="17">
        <f t="shared" ref="D565:F565" si="97">D566+D567</f>
        <v>10050</v>
      </c>
      <c r="E565" s="17">
        <f t="shared" si="97"/>
        <v>10050</v>
      </c>
      <c r="F565" s="17">
        <f t="shared" si="97"/>
        <v>10050</v>
      </c>
    </row>
    <row r="566" spans="1:6" x14ac:dyDescent="0.25">
      <c r="A566" s="5"/>
      <c r="B566" s="5" t="s">
        <v>5</v>
      </c>
      <c r="C566" s="15">
        <v>10200</v>
      </c>
      <c r="D566" s="15">
        <v>10200</v>
      </c>
      <c r="E566" s="15">
        <v>10200</v>
      </c>
      <c r="F566" s="15">
        <v>10200</v>
      </c>
    </row>
    <row r="567" spans="1:6" x14ac:dyDescent="0.25">
      <c r="A567" s="5">
        <v>342</v>
      </c>
      <c r="B567" s="5" t="s">
        <v>492</v>
      </c>
      <c r="C567" s="15">
        <v>0</v>
      </c>
      <c r="D567" s="15">
        <v>-150</v>
      </c>
      <c r="E567" s="15">
        <v>-150</v>
      </c>
      <c r="F567" s="15">
        <v>-150</v>
      </c>
    </row>
    <row r="568" spans="1:6" ht="15.75" x14ac:dyDescent="0.25">
      <c r="A568" s="5"/>
      <c r="B568" s="5" t="s">
        <v>202</v>
      </c>
      <c r="C568" s="17">
        <f>SUM(C569:C579)</f>
        <v>185619</v>
      </c>
      <c r="D568" s="17">
        <f t="shared" ref="D568:F568" si="98">SUM(D569:D579)</f>
        <v>185869</v>
      </c>
      <c r="E568" s="17">
        <f t="shared" si="98"/>
        <v>184369</v>
      </c>
      <c r="F568" s="17">
        <f t="shared" si="98"/>
        <v>184369</v>
      </c>
    </row>
    <row r="569" spans="1:6" x14ac:dyDescent="0.25">
      <c r="A569" s="5"/>
      <c r="B569" s="5" t="s">
        <v>5</v>
      </c>
      <c r="C569" s="15">
        <v>187099</v>
      </c>
      <c r="D569" s="15">
        <v>187099</v>
      </c>
      <c r="E569" s="15">
        <v>187099</v>
      </c>
      <c r="F569" s="15">
        <v>187099</v>
      </c>
    </row>
    <row r="570" spans="1:6" x14ac:dyDescent="0.25">
      <c r="A570" s="5">
        <v>343</v>
      </c>
      <c r="B570" s="5" t="s">
        <v>493</v>
      </c>
      <c r="C570" s="15">
        <v>-20</v>
      </c>
      <c r="D570" s="15">
        <v>-20</v>
      </c>
      <c r="E570" s="15">
        <v>-20</v>
      </c>
      <c r="F570" s="15">
        <v>-20</v>
      </c>
    </row>
    <row r="571" spans="1:6" x14ac:dyDescent="0.25">
      <c r="A571" s="5">
        <v>344</v>
      </c>
      <c r="B571" s="5" t="s">
        <v>494</v>
      </c>
      <c r="C571" s="15">
        <v>1420</v>
      </c>
      <c r="D571" s="15">
        <v>1420</v>
      </c>
      <c r="E571" s="15">
        <v>1420</v>
      </c>
      <c r="F571" s="15">
        <v>1420</v>
      </c>
    </row>
    <row r="572" spans="1:6" x14ac:dyDescent="0.25">
      <c r="A572" s="5">
        <v>345</v>
      </c>
      <c r="B572" s="5" t="s">
        <v>495</v>
      </c>
      <c r="C572" s="15">
        <v>1000</v>
      </c>
      <c r="D572" s="15">
        <v>1000</v>
      </c>
      <c r="E572" s="15" t="s">
        <v>552</v>
      </c>
      <c r="F572" s="15" t="s">
        <v>553</v>
      </c>
    </row>
    <row r="573" spans="1:6" x14ac:dyDescent="0.25">
      <c r="A573" s="5">
        <v>346</v>
      </c>
      <c r="B573" s="5" t="s">
        <v>496</v>
      </c>
      <c r="C573" s="15">
        <v>250</v>
      </c>
      <c r="D573" s="15">
        <v>500</v>
      </c>
      <c r="E573" s="15" t="s">
        <v>552</v>
      </c>
      <c r="F573" s="15" t="s">
        <v>553</v>
      </c>
    </row>
    <row r="574" spans="1:6" x14ac:dyDescent="0.25">
      <c r="A574" s="5">
        <v>347</v>
      </c>
      <c r="B574" s="5" t="s">
        <v>497</v>
      </c>
      <c r="C574" s="15">
        <v>-3500</v>
      </c>
      <c r="D574" s="15">
        <v>-3500</v>
      </c>
      <c r="E574" s="15">
        <v>-3500</v>
      </c>
      <c r="F574" s="15">
        <v>-3500</v>
      </c>
    </row>
    <row r="575" spans="1:6" x14ac:dyDescent="0.25">
      <c r="A575" s="5">
        <v>348</v>
      </c>
      <c r="B575" s="5" t="s">
        <v>498</v>
      </c>
      <c r="C575" s="15">
        <v>-3500</v>
      </c>
      <c r="D575" s="15">
        <v>-3500</v>
      </c>
      <c r="E575" s="15">
        <v>-3500</v>
      </c>
      <c r="F575" s="15">
        <v>-3500</v>
      </c>
    </row>
    <row r="576" spans="1:6" x14ac:dyDescent="0.25">
      <c r="A576" s="5">
        <v>349</v>
      </c>
      <c r="B576" s="5" t="s">
        <v>499</v>
      </c>
      <c r="C576" s="15">
        <v>3131</v>
      </c>
      <c r="D576" s="15">
        <v>3131</v>
      </c>
      <c r="E576" s="15">
        <v>3131</v>
      </c>
      <c r="F576" s="15">
        <v>3131</v>
      </c>
    </row>
    <row r="577" spans="1:6" x14ac:dyDescent="0.25">
      <c r="A577" s="5">
        <v>350</v>
      </c>
      <c r="B577" s="5" t="s">
        <v>500</v>
      </c>
      <c r="C577" s="15">
        <v>-546</v>
      </c>
      <c r="D577" s="15">
        <v>-546</v>
      </c>
      <c r="E577" s="15">
        <v>-546</v>
      </c>
      <c r="F577" s="15">
        <v>-546</v>
      </c>
    </row>
    <row r="578" spans="1:6" x14ac:dyDescent="0.25">
      <c r="A578" s="5">
        <v>351</v>
      </c>
      <c r="B578" s="5" t="s">
        <v>501</v>
      </c>
      <c r="C578" s="15">
        <v>-215</v>
      </c>
      <c r="D578" s="15">
        <v>-215</v>
      </c>
      <c r="E578" s="15">
        <v>-215</v>
      </c>
      <c r="F578" s="15">
        <v>-215</v>
      </c>
    </row>
    <row r="579" spans="1:6" x14ac:dyDescent="0.25">
      <c r="A579" s="5">
        <v>352</v>
      </c>
      <c r="B579" s="5" t="s">
        <v>502</v>
      </c>
      <c r="C579" s="15">
        <v>500</v>
      </c>
      <c r="D579" s="15">
        <v>500</v>
      </c>
      <c r="E579" s="15">
        <v>500</v>
      </c>
      <c r="F579" s="15">
        <v>500</v>
      </c>
    </row>
    <row r="580" spans="1:6" ht="15.75" x14ac:dyDescent="0.25">
      <c r="A580" s="5"/>
      <c r="B580" s="5" t="s">
        <v>203</v>
      </c>
      <c r="C580" s="17">
        <f>SUM(C581:C593)</f>
        <v>35260</v>
      </c>
      <c r="D580" s="17">
        <f t="shared" ref="D580:F580" si="99">SUM(D581:D593)</f>
        <v>35360</v>
      </c>
      <c r="E580" s="17">
        <f t="shared" si="99"/>
        <v>35460</v>
      </c>
      <c r="F580" s="17">
        <f t="shared" si="99"/>
        <v>35560</v>
      </c>
    </row>
    <row r="581" spans="1:6" x14ac:dyDescent="0.25">
      <c r="A581" s="5"/>
      <c r="B581" s="5" t="s">
        <v>5</v>
      </c>
      <c r="C581" s="15">
        <v>27110</v>
      </c>
      <c r="D581" s="15">
        <v>27110</v>
      </c>
      <c r="E581" s="15">
        <v>27110</v>
      </c>
      <c r="F581" s="15">
        <v>27110</v>
      </c>
    </row>
    <row r="582" spans="1:6" x14ac:dyDescent="0.25">
      <c r="A582" s="5">
        <v>353</v>
      </c>
      <c r="B582" s="5" t="s">
        <v>503</v>
      </c>
      <c r="C582" s="15">
        <v>-100</v>
      </c>
      <c r="D582" s="15">
        <v>-100</v>
      </c>
      <c r="E582" s="15">
        <v>-100</v>
      </c>
      <c r="F582" s="15">
        <v>-100</v>
      </c>
    </row>
    <row r="583" spans="1:6" x14ac:dyDescent="0.25">
      <c r="A583" s="5">
        <v>354</v>
      </c>
      <c r="B583" s="5" t="s">
        <v>504</v>
      </c>
      <c r="C583" s="15">
        <v>-500</v>
      </c>
      <c r="D583" s="15">
        <v>-500</v>
      </c>
      <c r="E583" s="15">
        <v>-500</v>
      </c>
      <c r="F583" s="15">
        <v>-500</v>
      </c>
    </row>
    <row r="584" spans="1:6" x14ac:dyDescent="0.25">
      <c r="A584" s="5">
        <v>355</v>
      </c>
      <c r="B584" s="5" t="s">
        <v>505</v>
      </c>
      <c r="C584" s="15">
        <v>-500</v>
      </c>
      <c r="D584" s="15">
        <v>-500</v>
      </c>
      <c r="E584" s="15">
        <v>-500</v>
      </c>
      <c r="F584" s="15">
        <v>-500</v>
      </c>
    </row>
    <row r="585" spans="1:6" x14ac:dyDescent="0.25">
      <c r="A585" s="5">
        <v>356</v>
      </c>
      <c r="B585" s="5" t="s">
        <v>506</v>
      </c>
      <c r="C585" s="15">
        <v>-750</v>
      </c>
      <c r="D585" s="15">
        <v>-750</v>
      </c>
      <c r="E585" s="15">
        <v>-750</v>
      </c>
      <c r="F585" s="15">
        <v>-750</v>
      </c>
    </row>
    <row r="586" spans="1:6" x14ac:dyDescent="0.25">
      <c r="A586" s="5">
        <v>357</v>
      </c>
      <c r="B586" s="5" t="s">
        <v>507</v>
      </c>
      <c r="C586" s="15">
        <v>-350</v>
      </c>
      <c r="D586" s="15">
        <v>-350</v>
      </c>
      <c r="E586" s="15">
        <v>-350</v>
      </c>
      <c r="F586" s="15">
        <v>-350</v>
      </c>
    </row>
    <row r="587" spans="1:6" x14ac:dyDescent="0.25">
      <c r="A587" s="5">
        <v>358</v>
      </c>
      <c r="B587" s="5" t="s">
        <v>508</v>
      </c>
      <c r="C587" s="15">
        <v>2200</v>
      </c>
      <c r="D587" s="15">
        <v>2300</v>
      </c>
      <c r="E587" s="15">
        <v>2400</v>
      </c>
      <c r="F587" s="15">
        <v>2500</v>
      </c>
    </row>
    <row r="588" spans="1:6" x14ac:dyDescent="0.25">
      <c r="A588" s="5">
        <v>359</v>
      </c>
      <c r="B588" s="5" t="s">
        <v>509</v>
      </c>
      <c r="C588" s="15">
        <v>1000</v>
      </c>
      <c r="D588" s="15">
        <v>1000</v>
      </c>
      <c r="E588" s="15">
        <v>1000</v>
      </c>
      <c r="F588" s="15">
        <v>1000</v>
      </c>
    </row>
    <row r="589" spans="1:6" x14ac:dyDescent="0.25">
      <c r="A589" s="5">
        <v>360</v>
      </c>
      <c r="B589" s="5" t="s">
        <v>510</v>
      </c>
      <c r="C589" s="15">
        <v>2000</v>
      </c>
      <c r="D589" s="15">
        <v>2000</v>
      </c>
      <c r="E589" s="15">
        <v>2000</v>
      </c>
      <c r="F589" s="15">
        <v>2000</v>
      </c>
    </row>
    <row r="590" spans="1:6" x14ac:dyDescent="0.25">
      <c r="A590" s="5">
        <v>361</v>
      </c>
      <c r="B590" s="5" t="s">
        <v>511</v>
      </c>
      <c r="C590" s="15">
        <v>2000</v>
      </c>
      <c r="D590" s="15">
        <v>2000</v>
      </c>
      <c r="E590" s="15">
        <v>2000</v>
      </c>
      <c r="F590" s="15">
        <v>2000</v>
      </c>
    </row>
    <row r="591" spans="1:6" x14ac:dyDescent="0.25">
      <c r="A591" s="5">
        <v>362</v>
      </c>
      <c r="B591" s="5" t="s">
        <v>512</v>
      </c>
      <c r="C591" s="15">
        <v>1000</v>
      </c>
      <c r="D591" s="15">
        <v>1000</v>
      </c>
      <c r="E591" s="15">
        <v>1000</v>
      </c>
      <c r="F591" s="15">
        <v>1000</v>
      </c>
    </row>
    <row r="592" spans="1:6" x14ac:dyDescent="0.25">
      <c r="A592" s="5">
        <v>363</v>
      </c>
      <c r="B592" s="5" t="s">
        <v>513</v>
      </c>
      <c r="C592" s="15">
        <v>900</v>
      </c>
      <c r="D592" s="15">
        <v>900</v>
      </c>
      <c r="E592" s="15">
        <v>900</v>
      </c>
      <c r="F592" s="15">
        <v>900</v>
      </c>
    </row>
    <row r="593" spans="1:6" x14ac:dyDescent="0.25">
      <c r="A593" s="5">
        <v>364</v>
      </c>
      <c r="B593" s="5" t="s">
        <v>514</v>
      </c>
      <c r="C593" s="15">
        <v>1250</v>
      </c>
      <c r="D593" s="15">
        <v>1250</v>
      </c>
      <c r="E593" s="15">
        <v>1250</v>
      </c>
      <c r="F593" s="15">
        <v>1250</v>
      </c>
    </row>
    <row r="594" spans="1:6" ht="15.75" x14ac:dyDescent="0.25">
      <c r="A594" s="5"/>
      <c r="B594" s="5" t="s">
        <v>204</v>
      </c>
      <c r="C594" s="17">
        <f>SUM(C595:C597)</f>
        <v>14987</v>
      </c>
      <c r="D594" s="17">
        <f t="shared" ref="D594:F594" si="100">SUM(D595:D597)</f>
        <v>14987</v>
      </c>
      <c r="E594" s="17">
        <f t="shared" si="100"/>
        <v>14987</v>
      </c>
      <c r="F594" s="17">
        <f t="shared" si="100"/>
        <v>14987</v>
      </c>
    </row>
    <row r="595" spans="1:6" x14ac:dyDescent="0.25">
      <c r="A595" s="5"/>
      <c r="B595" s="5" t="s">
        <v>5</v>
      </c>
      <c r="C595" s="15">
        <v>15604</v>
      </c>
      <c r="D595" s="15">
        <v>15604</v>
      </c>
      <c r="E595" s="15">
        <v>15604</v>
      </c>
      <c r="F595" s="15">
        <v>15604</v>
      </c>
    </row>
    <row r="596" spans="1:6" x14ac:dyDescent="0.25">
      <c r="A596" s="5">
        <v>365</v>
      </c>
      <c r="B596" s="5" t="s">
        <v>515</v>
      </c>
      <c r="C596" s="15">
        <v>-185</v>
      </c>
      <c r="D596" s="15">
        <v>-185</v>
      </c>
      <c r="E596" s="15">
        <v>-185</v>
      </c>
      <c r="F596" s="15">
        <v>-185</v>
      </c>
    </row>
    <row r="597" spans="1:6" x14ac:dyDescent="0.25">
      <c r="A597" s="5">
        <v>366</v>
      </c>
      <c r="B597" s="5" t="s">
        <v>516</v>
      </c>
      <c r="C597" s="15">
        <v>-432</v>
      </c>
      <c r="D597" s="15">
        <v>-432</v>
      </c>
      <c r="E597" s="15">
        <v>-432</v>
      </c>
      <c r="F597" s="15">
        <v>-432</v>
      </c>
    </row>
    <row r="598" spans="1:6" ht="15.75" x14ac:dyDescent="0.25">
      <c r="A598" s="5"/>
      <c r="B598" s="5" t="s">
        <v>205</v>
      </c>
      <c r="C598" s="17">
        <f>C599+C600</f>
        <v>13838</v>
      </c>
      <c r="D598" s="17">
        <f t="shared" ref="D598:F598" si="101">D599+D600</f>
        <v>13838</v>
      </c>
      <c r="E598" s="17">
        <f t="shared" si="101"/>
        <v>13838</v>
      </c>
      <c r="F598" s="17">
        <f t="shared" si="101"/>
        <v>13838</v>
      </c>
    </row>
    <row r="599" spans="1:6" x14ac:dyDescent="0.25">
      <c r="A599" s="5"/>
      <c r="B599" s="5" t="s">
        <v>5</v>
      </c>
      <c r="C599" s="15">
        <v>13638</v>
      </c>
      <c r="D599" s="15">
        <v>13638</v>
      </c>
      <c r="E599" s="15">
        <v>13638</v>
      </c>
      <c r="F599" s="15">
        <v>13638</v>
      </c>
    </row>
    <row r="600" spans="1:6" x14ac:dyDescent="0.25">
      <c r="A600" s="5">
        <v>367</v>
      </c>
      <c r="B600" s="5" t="s">
        <v>517</v>
      </c>
      <c r="C600" s="15">
        <v>200</v>
      </c>
      <c r="D600" s="15">
        <v>200</v>
      </c>
      <c r="E600" s="15">
        <v>200</v>
      </c>
      <c r="F600" s="15">
        <v>200</v>
      </c>
    </row>
    <row r="601" spans="1:6" ht="15.75" x14ac:dyDescent="0.25">
      <c r="A601" s="5"/>
      <c r="B601" s="8" t="s">
        <v>206</v>
      </c>
      <c r="C601" s="17">
        <f>C598+C594+C580+C568+C565+C557+C554</f>
        <v>291925</v>
      </c>
      <c r="D601" s="17">
        <f>D598+D594+D580+D568+D565+D557+D554</f>
        <v>292125</v>
      </c>
      <c r="E601" s="17">
        <f>E598+E594+E580+E568+E565+E557+E554</f>
        <v>290725</v>
      </c>
      <c r="F601" s="17">
        <f>F598+F594+F580+F568+F565+F557+F554</f>
        <v>288825</v>
      </c>
    </row>
    <row r="602" spans="1:6" x14ac:dyDescent="0.25">
      <c r="A602" s="5"/>
      <c r="B602" s="6" t="s">
        <v>207</v>
      </c>
      <c r="C602" s="15"/>
      <c r="D602" s="15"/>
      <c r="E602" s="15"/>
      <c r="F602" s="15"/>
    </row>
    <row r="603" spans="1:6" ht="15.75" x14ac:dyDescent="0.25">
      <c r="A603" s="5"/>
      <c r="B603" s="15" t="s">
        <v>518</v>
      </c>
      <c r="C603" s="17">
        <f>C604</f>
        <v>-1246</v>
      </c>
      <c r="D603" s="17">
        <f t="shared" ref="D603:F603" si="102">D604</f>
        <v>-1246</v>
      </c>
      <c r="E603" s="17">
        <f t="shared" si="102"/>
        <v>-1246</v>
      </c>
      <c r="F603" s="17">
        <f t="shared" si="102"/>
        <v>-1246</v>
      </c>
    </row>
    <row r="604" spans="1:6" x14ac:dyDescent="0.25">
      <c r="A604" s="5"/>
      <c r="B604" s="15" t="s">
        <v>5</v>
      </c>
      <c r="C604" s="15">
        <v>-1246</v>
      </c>
      <c r="D604" s="15">
        <v>-1246</v>
      </c>
      <c r="E604" s="15">
        <v>-1246</v>
      </c>
      <c r="F604" s="15">
        <v>-1246</v>
      </c>
    </row>
    <row r="605" spans="1:6" ht="15.75" x14ac:dyDescent="0.25">
      <c r="A605" s="5"/>
      <c r="B605" s="5" t="s">
        <v>208</v>
      </c>
      <c r="C605" s="17">
        <f>SUM(C606:C612)</f>
        <v>34182</v>
      </c>
      <c r="D605" s="17">
        <f t="shared" ref="D605:F605" si="103">SUM(D606:D612)</f>
        <v>36182</v>
      </c>
      <c r="E605" s="17">
        <f t="shared" si="103"/>
        <v>36182</v>
      </c>
      <c r="F605" s="17">
        <f t="shared" si="103"/>
        <v>36182</v>
      </c>
    </row>
    <row r="606" spans="1:6" x14ac:dyDescent="0.25">
      <c r="A606" s="5"/>
      <c r="B606" s="5" t="s">
        <v>5</v>
      </c>
      <c r="C606" s="15">
        <v>27254</v>
      </c>
      <c r="D606" s="15">
        <v>27254</v>
      </c>
      <c r="E606" s="15">
        <v>27254</v>
      </c>
      <c r="F606" s="15">
        <v>27254</v>
      </c>
    </row>
    <row r="607" spans="1:6" x14ac:dyDescent="0.25">
      <c r="A607" s="5">
        <v>368</v>
      </c>
      <c r="B607" s="5" t="s">
        <v>209</v>
      </c>
      <c r="C607" s="15">
        <v>10000</v>
      </c>
      <c r="D607" s="15">
        <v>20000</v>
      </c>
      <c r="E607" s="15">
        <v>20000</v>
      </c>
      <c r="F607" s="15">
        <v>20000</v>
      </c>
    </row>
    <row r="608" spans="1:6" x14ac:dyDescent="0.25">
      <c r="A608" s="5">
        <v>369</v>
      </c>
      <c r="B608" s="5" t="s">
        <v>519</v>
      </c>
      <c r="C608" s="15" t="s">
        <v>551</v>
      </c>
      <c r="D608" s="15">
        <v>-8000</v>
      </c>
      <c r="E608" s="15">
        <v>-8000</v>
      </c>
      <c r="F608" s="15">
        <v>-8000</v>
      </c>
    </row>
    <row r="609" spans="1:6" x14ac:dyDescent="0.25">
      <c r="A609" s="5">
        <v>370</v>
      </c>
      <c r="B609" s="5" t="s">
        <v>520</v>
      </c>
      <c r="C609" s="15">
        <v>-1500</v>
      </c>
      <c r="D609" s="15">
        <v>-1500</v>
      </c>
      <c r="E609" s="15">
        <v>-1500</v>
      </c>
      <c r="F609" s="15">
        <v>-1500</v>
      </c>
    </row>
    <row r="610" spans="1:6" x14ac:dyDescent="0.25">
      <c r="A610" s="5">
        <v>371</v>
      </c>
      <c r="B610" s="5" t="s">
        <v>521</v>
      </c>
      <c r="C610" s="15">
        <v>-2500</v>
      </c>
      <c r="D610" s="15">
        <v>-2500</v>
      </c>
      <c r="E610" s="15">
        <v>-2500</v>
      </c>
      <c r="F610" s="15">
        <v>-2500</v>
      </c>
    </row>
    <row r="611" spans="1:6" x14ac:dyDescent="0.25">
      <c r="A611" s="5">
        <v>372</v>
      </c>
      <c r="B611" s="5" t="s">
        <v>522</v>
      </c>
      <c r="C611" s="15">
        <v>1000</v>
      </c>
      <c r="D611" s="15">
        <v>1000</v>
      </c>
      <c r="E611" s="15">
        <v>1000</v>
      </c>
      <c r="F611" s="15">
        <v>1000</v>
      </c>
    </row>
    <row r="612" spans="1:6" x14ac:dyDescent="0.25">
      <c r="A612" s="5">
        <v>373</v>
      </c>
      <c r="B612" s="5" t="s">
        <v>523</v>
      </c>
      <c r="C612" s="15">
        <v>-72</v>
      </c>
      <c r="D612" s="15">
        <v>-72</v>
      </c>
      <c r="E612" s="15">
        <v>-72</v>
      </c>
      <c r="F612" s="15">
        <v>-72</v>
      </c>
    </row>
    <row r="613" spans="1:6" ht="15.75" x14ac:dyDescent="0.25">
      <c r="A613" s="5"/>
      <c r="B613" s="5" t="s">
        <v>210</v>
      </c>
      <c r="C613" s="17">
        <f>SUM(C614:C618)</f>
        <v>3572</v>
      </c>
      <c r="D613" s="17">
        <f t="shared" ref="D613:F613" si="104">SUM(D614:D618)</f>
        <v>3572</v>
      </c>
      <c r="E613" s="17">
        <f t="shared" si="104"/>
        <v>3572</v>
      </c>
      <c r="F613" s="17">
        <f t="shared" si="104"/>
        <v>3572</v>
      </c>
    </row>
    <row r="614" spans="1:6" x14ac:dyDescent="0.25">
      <c r="A614" s="5"/>
      <c r="B614" s="5" t="s">
        <v>5</v>
      </c>
      <c r="C614" s="15">
        <v>5263</v>
      </c>
      <c r="D614" s="15">
        <v>5263</v>
      </c>
      <c r="E614" s="15">
        <v>5263</v>
      </c>
      <c r="F614" s="15">
        <v>5263</v>
      </c>
    </row>
    <row r="615" spans="1:6" x14ac:dyDescent="0.25">
      <c r="A615" s="5">
        <v>374</v>
      </c>
      <c r="B615" s="5" t="s">
        <v>524</v>
      </c>
      <c r="C615" s="15">
        <v>-50</v>
      </c>
      <c r="D615" s="15">
        <v>-50</v>
      </c>
      <c r="E615" s="15">
        <v>-50</v>
      </c>
      <c r="F615" s="15">
        <v>-50</v>
      </c>
    </row>
    <row r="616" spans="1:6" x14ac:dyDescent="0.25">
      <c r="A616" s="5">
        <v>375</v>
      </c>
      <c r="B616" s="5" t="s">
        <v>525</v>
      </c>
      <c r="C616" s="15">
        <v>-1500</v>
      </c>
      <c r="D616" s="15">
        <v>-1500</v>
      </c>
      <c r="E616" s="15">
        <v>-1500</v>
      </c>
      <c r="F616" s="15">
        <v>-1500</v>
      </c>
    </row>
    <row r="617" spans="1:6" x14ac:dyDescent="0.25">
      <c r="A617" s="5">
        <v>376</v>
      </c>
      <c r="B617" s="5" t="s">
        <v>526</v>
      </c>
      <c r="C617" s="15">
        <v>-128</v>
      </c>
      <c r="D617" s="15">
        <v>-128</v>
      </c>
      <c r="E617" s="15">
        <v>-128</v>
      </c>
      <c r="F617" s="15">
        <v>-128</v>
      </c>
    </row>
    <row r="618" spans="1:6" x14ac:dyDescent="0.25">
      <c r="A618" s="5">
        <v>377</v>
      </c>
      <c r="B618" s="5" t="s">
        <v>523</v>
      </c>
      <c r="C618" s="15">
        <v>-13</v>
      </c>
      <c r="D618" s="15">
        <v>-13</v>
      </c>
      <c r="E618" s="15">
        <v>-13</v>
      </c>
      <c r="F618" s="15">
        <v>-13</v>
      </c>
    </row>
    <row r="619" spans="1:6" ht="15.75" x14ac:dyDescent="0.25">
      <c r="A619" s="5"/>
      <c r="B619" s="5" t="s">
        <v>212</v>
      </c>
      <c r="C619" s="17">
        <f>SUM(C620:C626)</f>
        <v>111433</v>
      </c>
      <c r="D619" s="17">
        <f t="shared" ref="D619:F619" si="105">SUM(D620:D626)</f>
        <v>111433</v>
      </c>
      <c r="E619" s="17">
        <f t="shared" si="105"/>
        <v>111433</v>
      </c>
      <c r="F619" s="17">
        <f t="shared" si="105"/>
        <v>111433</v>
      </c>
    </row>
    <row r="620" spans="1:6" x14ac:dyDescent="0.25">
      <c r="A620" s="5"/>
      <c r="B620" s="5" t="s">
        <v>5</v>
      </c>
      <c r="C620" s="15">
        <v>101702</v>
      </c>
      <c r="D620" s="15">
        <v>101702</v>
      </c>
      <c r="E620" s="15">
        <v>101702</v>
      </c>
      <c r="F620" s="15">
        <v>101702</v>
      </c>
    </row>
    <row r="621" spans="1:6" x14ac:dyDescent="0.25">
      <c r="A621" s="5">
        <v>378</v>
      </c>
      <c r="B621" s="5" t="s">
        <v>213</v>
      </c>
      <c r="C621" s="15">
        <v>1000</v>
      </c>
      <c r="D621" s="15">
        <v>1000</v>
      </c>
      <c r="E621" s="15">
        <v>1000</v>
      </c>
      <c r="F621" s="15">
        <v>1000</v>
      </c>
    </row>
    <row r="622" spans="1:6" x14ac:dyDescent="0.25">
      <c r="A622" s="5">
        <v>379</v>
      </c>
      <c r="B622" s="5" t="s">
        <v>527</v>
      </c>
      <c r="C622" s="15">
        <v>10500</v>
      </c>
      <c r="D622" s="15">
        <v>10500</v>
      </c>
      <c r="E622" s="15">
        <v>10500</v>
      </c>
      <c r="F622" s="15">
        <v>10500</v>
      </c>
    </row>
    <row r="623" spans="1:6" x14ac:dyDescent="0.25">
      <c r="A623" s="5">
        <v>380</v>
      </c>
      <c r="B623" s="5" t="s">
        <v>528</v>
      </c>
      <c r="C623" s="15">
        <v>1536</v>
      </c>
      <c r="D623" s="15">
        <v>1536</v>
      </c>
      <c r="E623" s="15">
        <v>1536</v>
      </c>
      <c r="F623" s="15">
        <v>1536</v>
      </c>
    </row>
    <row r="624" spans="1:6" x14ac:dyDescent="0.25">
      <c r="A624" s="5">
        <v>381</v>
      </c>
      <c r="B624" s="5" t="s">
        <v>529</v>
      </c>
      <c r="C624" s="15">
        <v>-2000</v>
      </c>
      <c r="D624" s="15">
        <v>-2000</v>
      </c>
      <c r="E624" s="15">
        <v>-2000</v>
      </c>
      <c r="F624" s="15">
        <v>-2000</v>
      </c>
    </row>
    <row r="625" spans="1:6" x14ac:dyDescent="0.25">
      <c r="A625" s="5">
        <v>382</v>
      </c>
      <c r="B625" s="5" t="s">
        <v>530</v>
      </c>
      <c r="C625" s="15">
        <v>-1000</v>
      </c>
      <c r="D625" s="15">
        <v>-1000</v>
      </c>
      <c r="E625" s="15">
        <v>-1000</v>
      </c>
      <c r="F625" s="15">
        <v>-1000</v>
      </c>
    </row>
    <row r="626" spans="1:6" x14ac:dyDescent="0.25">
      <c r="A626" s="5">
        <v>383</v>
      </c>
      <c r="B626" s="5" t="s">
        <v>531</v>
      </c>
      <c r="C626" s="15">
        <v>-305</v>
      </c>
      <c r="D626" s="15">
        <v>-305</v>
      </c>
      <c r="E626" s="15">
        <v>-305</v>
      </c>
      <c r="F626" s="15">
        <v>-305</v>
      </c>
    </row>
    <row r="627" spans="1:6" ht="15.75" x14ac:dyDescent="0.25">
      <c r="A627" s="5"/>
      <c r="B627" s="5" t="s">
        <v>214</v>
      </c>
      <c r="C627" s="17">
        <f>SUM(C628:C631)</f>
        <v>0</v>
      </c>
      <c r="D627" s="17">
        <f t="shared" ref="D627:F627" si="106">SUM(D628:D631)</f>
        <v>0</v>
      </c>
      <c r="E627" s="17">
        <f t="shared" si="106"/>
        <v>0</v>
      </c>
      <c r="F627" s="17">
        <f t="shared" si="106"/>
        <v>0</v>
      </c>
    </row>
    <row r="628" spans="1:6" x14ac:dyDescent="0.25">
      <c r="A628" s="5"/>
      <c r="B628" s="5" t="s">
        <v>5</v>
      </c>
      <c r="C628" s="15">
        <v>9226</v>
      </c>
      <c r="D628" s="15">
        <v>9226</v>
      </c>
      <c r="E628" s="15">
        <v>9226</v>
      </c>
      <c r="F628" s="15">
        <v>9226</v>
      </c>
    </row>
    <row r="629" spans="1:6" x14ac:dyDescent="0.25">
      <c r="A629" s="5">
        <v>383</v>
      </c>
      <c r="B629" s="5" t="s">
        <v>215</v>
      </c>
      <c r="C629" s="15">
        <v>-8967</v>
      </c>
      <c r="D629" s="15">
        <v>-8967</v>
      </c>
      <c r="E629" s="15">
        <v>-8967</v>
      </c>
      <c r="F629" s="15">
        <v>-8967</v>
      </c>
    </row>
    <row r="630" spans="1:6" x14ac:dyDescent="0.25">
      <c r="A630" s="5">
        <v>384</v>
      </c>
      <c r="B630" s="5" t="s">
        <v>532</v>
      </c>
      <c r="C630" s="15">
        <v>-173</v>
      </c>
      <c r="D630" s="15">
        <v>-173</v>
      </c>
      <c r="E630" s="15">
        <v>-173</v>
      </c>
      <c r="F630" s="15">
        <v>-173</v>
      </c>
    </row>
    <row r="631" spans="1:6" x14ac:dyDescent="0.25">
      <c r="A631" s="5">
        <v>385</v>
      </c>
      <c r="B631" s="5" t="s">
        <v>533</v>
      </c>
      <c r="C631" s="15">
        <v>-86</v>
      </c>
      <c r="D631" s="15">
        <v>-86</v>
      </c>
      <c r="E631" s="15">
        <v>-86</v>
      </c>
      <c r="F631" s="15">
        <v>-86</v>
      </c>
    </row>
    <row r="632" spans="1:6" ht="15.75" x14ac:dyDescent="0.25">
      <c r="A632" s="5"/>
      <c r="B632" s="5" t="s">
        <v>216</v>
      </c>
      <c r="C632" s="17">
        <f>SUM(C633:C636)</f>
        <v>35766</v>
      </c>
      <c r="D632" s="17">
        <f t="shared" ref="D632:F632" si="107">SUM(D633:D636)</f>
        <v>35766</v>
      </c>
      <c r="E632" s="17">
        <f t="shared" si="107"/>
        <v>35766</v>
      </c>
      <c r="F632" s="17">
        <f t="shared" si="107"/>
        <v>35766</v>
      </c>
    </row>
    <row r="633" spans="1:6" x14ac:dyDescent="0.25">
      <c r="A633" s="5"/>
      <c r="B633" s="5" t="s">
        <v>5</v>
      </c>
      <c r="C633" s="15">
        <v>36322</v>
      </c>
      <c r="D633" s="15">
        <v>36322</v>
      </c>
      <c r="E633" s="15">
        <v>36322</v>
      </c>
      <c r="F633" s="15">
        <v>36322</v>
      </c>
    </row>
    <row r="634" spans="1:6" x14ac:dyDescent="0.25">
      <c r="A634" s="5">
        <v>386</v>
      </c>
      <c r="B634" s="5" t="s">
        <v>217</v>
      </c>
      <c r="C634" s="15">
        <v>-100</v>
      </c>
      <c r="D634" s="15">
        <v>-100</v>
      </c>
      <c r="E634" s="15">
        <v>-100</v>
      </c>
      <c r="F634" s="15">
        <v>-100</v>
      </c>
    </row>
    <row r="635" spans="1:6" x14ac:dyDescent="0.25">
      <c r="A635" s="5">
        <v>387</v>
      </c>
      <c r="B635" s="5" t="s">
        <v>534</v>
      </c>
      <c r="C635" s="15">
        <v>-210</v>
      </c>
      <c r="D635" s="15">
        <v>-210</v>
      </c>
      <c r="E635" s="15">
        <v>-210</v>
      </c>
      <c r="F635" s="15">
        <v>-210</v>
      </c>
    </row>
    <row r="636" spans="1:6" x14ac:dyDescent="0.25">
      <c r="A636" s="5">
        <v>388</v>
      </c>
      <c r="B636" s="5" t="s">
        <v>535</v>
      </c>
      <c r="C636" s="15">
        <v>-246</v>
      </c>
      <c r="D636" s="15">
        <v>-246</v>
      </c>
      <c r="E636" s="15">
        <v>-246</v>
      </c>
      <c r="F636" s="15">
        <v>-246</v>
      </c>
    </row>
    <row r="637" spans="1:6" ht="15.75" x14ac:dyDescent="0.25">
      <c r="A637" s="5"/>
      <c r="B637" s="5" t="s">
        <v>218</v>
      </c>
      <c r="C637" s="17">
        <f>SUM(C638:C642)</f>
        <v>36450</v>
      </c>
      <c r="D637" s="17">
        <f t="shared" ref="D637:F637" si="108">SUM(D638:D642)</f>
        <v>36450</v>
      </c>
      <c r="E637" s="17">
        <f t="shared" si="108"/>
        <v>35430</v>
      </c>
      <c r="F637" s="17">
        <f t="shared" si="108"/>
        <v>35430</v>
      </c>
    </row>
    <row r="638" spans="1:6" x14ac:dyDescent="0.25">
      <c r="A638" s="5"/>
      <c r="B638" s="5" t="s">
        <v>5</v>
      </c>
      <c r="C638" s="15">
        <v>37329</v>
      </c>
      <c r="D638" s="15">
        <v>37329</v>
      </c>
      <c r="E638" s="15">
        <v>37329</v>
      </c>
      <c r="F638" s="15">
        <v>37329</v>
      </c>
    </row>
    <row r="639" spans="1:6" x14ac:dyDescent="0.25">
      <c r="A639" s="5">
        <v>389</v>
      </c>
      <c r="B639" s="5" t="s">
        <v>536</v>
      </c>
      <c r="C639" s="15" t="s">
        <v>551</v>
      </c>
      <c r="D639" s="15" t="s">
        <v>551</v>
      </c>
      <c r="E639" s="15">
        <v>-1020</v>
      </c>
      <c r="F639" s="15">
        <v>-1020</v>
      </c>
    </row>
    <row r="640" spans="1:6" x14ac:dyDescent="0.25">
      <c r="A640" s="5">
        <v>390</v>
      </c>
      <c r="B640" s="5" t="s">
        <v>537</v>
      </c>
      <c r="C640" s="15">
        <v>-400</v>
      </c>
      <c r="D640" s="15">
        <v>-400</v>
      </c>
      <c r="E640" s="15">
        <v>-400</v>
      </c>
      <c r="F640" s="15">
        <v>-400</v>
      </c>
    </row>
    <row r="641" spans="1:6" x14ac:dyDescent="0.25">
      <c r="A641" s="5">
        <v>391</v>
      </c>
      <c r="B641" s="5" t="s">
        <v>538</v>
      </c>
      <c r="C641" s="15">
        <v>-368</v>
      </c>
      <c r="D641" s="15">
        <v>-368</v>
      </c>
      <c r="E641" s="15">
        <v>-368</v>
      </c>
      <c r="F641" s="15">
        <v>-368</v>
      </c>
    </row>
    <row r="642" spans="1:6" x14ac:dyDescent="0.25">
      <c r="A642" s="5">
        <v>392</v>
      </c>
      <c r="B642" s="5" t="s">
        <v>539</v>
      </c>
      <c r="C642" s="15">
        <v>-111</v>
      </c>
      <c r="D642" s="15">
        <v>-111</v>
      </c>
      <c r="E642" s="15">
        <v>-111</v>
      </c>
      <c r="F642" s="15">
        <v>-111</v>
      </c>
    </row>
    <row r="643" spans="1:6" ht="15.75" x14ac:dyDescent="0.25">
      <c r="A643" s="5"/>
      <c r="B643" s="5" t="s">
        <v>219</v>
      </c>
      <c r="C643" s="17">
        <f>SUM(C644:C647)</f>
        <v>39735</v>
      </c>
      <c r="D643" s="17">
        <f t="shared" ref="D643:F643" si="109">SUM(D644:D647)</f>
        <v>39735</v>
      </c>
      <c r="E643" s="17">
        <f t="shared" si="109"/>
        <v>38735</v>
      </c>
      <c r="F643" s="17">
        <f t="shared" si="109"/>
        <v>38735</v>
      </c>
    </row>
    <row r="644" spans="1:6" x14ac:dyDescent="0.25">
      <c r="A644" s="5"/>
      <c r="B644" s="5" t="s">
        <v>5</v>
      </c>
      <c r="C644" s="15">
        <v>40023</v>
      </c>
      <c r="D644" s="15">
        <v>40023</v>
      </c>
      <c r="E644" s="15">
        <v>40023</v>
      </c>
      <c r="F644" s="15">
        <v>40023</v>
      </c>
    </row>
    <row r="645" spans="1:6" x14ac:dyDescent="0.25">
      <c r="A645" s="5">
        <v>393</v>
      </c>
      <c r="B645" s="5" t="s">
        <v>540</v>
      </c>
      <c r="C645" s="15" t="s">
        <v>551</v>
      </c>
      <c r="D645" s="15" t="s">
        <v>551</v>
      </c>
      <c r="E645" s="15">
        <v>-1000</v>
      </c>
      <c r="F645" s="15">
        <v>-1000</v>
      </c>
    </row>
    <row r="646" spans="1:6" x14ac:dyDescent="0.25">
      <c r="A646" s="5">
        <v>394</v>
      </c>
      <c r="B646" s="5" t="s">
        <v>541</v>
      </c>
      <c r="C646" s="15">
        <v>-121</v>
      </c>
      <c r="D646" s="15">
        <v>-121</v>
      </c>
      <c r="E646" s="15">
        <v>-121</v>
      </c>
      <c r="F646" s="15">
        <v>-121</v>
      </c>
    </row>
    <row r="647" spans="1:6" x14ac:dyDescent="0.25">
      <c r="A647" s="5">
        <v>395</v>
      </c>
      <c r="B647" s="5" t="s">
        <v>542</v>
      </c>
      <c r="C647" s="15">
        <v>-167</v>
      </c>
      <c r="D647" s="15">
        <v>-167</v>
      </c>
      <c r="E647" s="15">
        <v>-167</v>
      </c>
      <c r="F647" s="15">
        <v>-167</v>
      </c>
    </row>
    <row r="648" spans="1:6" ht="15.75" x14ac:dyDescent="0.25">
      <c r="A648" s="5"/>
      <c r="B648" s="8" t="s">
        <v>220</v>
      </c>
      <c r="C648" s="17">
        <f>C643+C637+C632+C627+C619+C613+C605+C603</f>
        <v>259892</v>
      </c>
      <c r="D648" s="17">
        <f>D643+D637+D632+D627+D619+D613+D605+D603</f>
        <v>261892</v>
      </c>
      <c r="E648" s="17">
        <f>E643+E637+E632+E627+E619+E613+E605+E603</f>
        <v>259872</v>
      </c>
      <c r="F648" s="17">
        <f>F643+F637+F632+F627+F619+F613+F605+F603</f>
        <v>259872</v>
      </c>
    </row>
    <row r="649" spans="1:6" x14ac:dyDescent="0.25">
      <c r="A649" s="5"/>
      <c r="B649" s="6" t="s">
        <v>221</v>
      </c>
      <c r="C649" s="15"/>
      <c r="D649" s="15"/>
      <c r="E649" s="15"/>
      <c r="F649" s="15"/>
    </row>
    <row r="650" spans="1:6" ht="15.75" x14ac:dyDescent="0.25">
      <c r="A650" s="5"/>
      <c r="B650" s="5" t="s">
        <v>222</v>
      </c>
      <c r="C650" s="17">
        <f>C651</f>
        <v>10861</v>
      </c>
      <c r="D650" s="17">
        <f t="shared" ref="D650:E650" si="110">D651</f>
        <v>10861</v>
      </c>
      <c r="E650" s="17">
        <f t="shared" si="110"/>
        <v>10861</v>
      </c>
      <c r="F650" s="17">
        <f>F651</f>
        <v>10861</v>
      </c>
    </row>
    <row r="651" spans="1:6" x14ac:dyDescent="0.25">
      <c r="A651" s="5"/>
      <c r="B651" s="5" t="s">
        <v>5</v>
      </c>
      <c r="C651" s="15">
        <v>10861</v>
      </c>
      <c r="D651" s="15">
        <v>10861</v>
      </c>
      <c r="E651" s="15">
        <v>10861</v>
      </c>
      <c r="F651" s="15">
        <v>10861</v>
      </c>
    </row>
    <row r="652" spans="1:6" ht="15.75" x14ac:dyDescent="0.25">
      <c r="A652" s="5"/>
      <c r="B652" s="5" t="s">
        <v>223</v>
      </c>
      <c r="C652" s="17">
        <f>C653+C654</f>
        <v>6563</v>
      </c>
      <c r="D652" s="17">
        <f t="shared" ref="D652:F652" si="111">D653+D654</f>
        <v>6563</v>
      </c>
      <c r="E652" s="17">
        <f t="shared" si="111"/>
        <v>6563</v>
      </c>
      <c r="F652" s="17">
        <f t="shared" si="111"/>
        <v>6563</v>
      </c>
    </row>
    <row r="653" spans="1:6" x14ac:dyDescent="0.25">
      <c r="A653" s="5"/>
      <c r="B653" s="5" t="s">
        <v>5</v>
      </c>
      <c r="C653" s="15">
        <v>5563</v>
      </c>
      <c r="D653" s="15">
        <v>5563</v>
      </c>
      <c r="E653" s="15">
        <v>5563</v>
      </c>
      <c r="F653" s="15">
        <v>5563</v>
      </c>
    </row>
    <row r="654" spans="1:6" x14ac:dyDescent="0.25">
      <c r="A654" s="5">
        <v>396</v>
      </c>
      <c r="B654" s="5" t="s">
        <v>543</v>
      </c>
      <c r="C654" s="15">
        <v>1000</v>
      </c>
      <c r="D654" s="15">
        <v>1000</v>
      </c>
      <c r="E654" s="15">
        <v>1000</v>
      </c>
      <c r="F654" s="15">
        <v>1000</v>
      </c>
    </row>
    <row r="655" spans="1:6" ht="15.75" x14ac:dyDescent="0.25">
      <c r="A655" s="5"/>
      <c r="B655" s="5" t="s">
        <v>224</v>
      </c>
      <c r="C655" s="17">
        <f>SUM(C656:C661)</f>
        <v>37753</v>
      </c>
      <c r="D655" s="17">
        <f t="shared" ref="D655:F655" si="112">SUM(D656:D661)</f>
        <v>37153</v>
      </c>
      <c r="E655" s="17">
        <f t="shared" si="112"/>
        <v>37153</v>
      </c>
      <c r="F655" s="17">
        <f t="shared" si="112"/>
        <v>37153</v>
      </c>
    </row>
    <row r="656" spans="1:6" x14ac:dyDescent="0.25">
      <c r="A656" s="5"/>
      <c r="B656" s="5" t="s">
        <v>5</v>
      </c>
      <c r="C656" s="15">
        <v>39653</v>
      </c>
      <c r="D656" s="15">
        <v>39653</v>
      </c>
      <c r="E656" s="15">
        <v>39653</v>
      </c>
      <c r="F656" s="15">
        <v>39653</v>
      </c>
    </row>
    <row r="657" spans="1:6" x14ac:dyDescent="0.25">
      <c r="A657" s="5">
        <v>397</v>
      </c>
      <c r="B657" s="5" t="s">
        <v>544</v>
      </c>
      <c r="C657" s="15">
        <v>-800</v>
      </c>
      <c r="D657" s="15">
        <v>-800</v>
      </c>
      <c r="E657" s="15">
        <v>-800</v>
      </c>
      <c r="F657" s="15">
        <v>-800</v>
      </c>
    </row>
    <row r="658" spans="1:6" x14ac:dyDescent="0.25">
      <c r="A658" s="5">
        <v>398</v>
      </c>
      <c r="B658" s="5" t="s">
        <v>545</v>
      </c>
      <c r="C658" s="15">
        <v>-450</v>
      </c>
      <c r="D658" s="15">
        <v>-850</v>
      </c>
      <c r="E658" s="15">
        <v>-850</v>
      </c>
      <c r="F658" s="15">
        <v>-850</v>
      </c>
    </row>
    <row r="659" spans="1:6" x14ac:dyDescent="0.25">
      <c r="A659" s="5">
        <v>399</v>
      </c>
      <c r="B659" s="5" t="s">
        <v>546</v>
      </c>
      <c r="C659" s="15">
        <v>-350</v>
      </c>
      <c r="D659" s="15">
        <v>-350</v>
      </c>
      <c r="E659" s="15">
        <v>-350</v>
      </c>
      <c r="F659" s="15">
        <v>-350</v>
      </c>
    </row>
    <row r="660" spans="1:6" x14ac:dyDescent="0.25">
      <c r="A660" s="5">
        <v>400</v>
      </c>
      <c r="B660" s="5" t="s">
        <v>547</v>
      </c>
      <c r="C660" s="15" t="s">
        <v>551</v>
      </c>
      <c r="D660" s="15">
        <v>-200</v>
      </c>
      <c r="E660" s="15">
        <v>-200</v>
      </c>
      <c r="F660" s="15">
        <v>-200</v>
      </c>
    </row>
    <row r="661" spans="1:6" x14ac:dyDescent="0.25">
      <c r="A661" s="5">
        <v>401</v>
      </c>
      <c r="B661" s="5" t="s">
        <v>548</v>
      </c>
      <c r="C661" s="15">
        <v>-300</v>
      </c>
      <c r="D661" s="15">
        <v>-300</v>
      </c>
      <c r="E661" s="15">
        <v>-300</v>
      </c>
      <c r="F661" s="15">
        <v>-300</v>
      </c>
    </row>
    <row r="662" spans="1:6" ht="15.75" x14ac:dyDescent="0.25">
      <c r="A662" s="5"/>
      <c r="B662" s="5" t="s">
        <v>225</v>
      </c>
      <c r="C662" s="17">
        <f>SUM(C663:C665)</f>
        <v>30140</v>
      </c>
      <c r="D662" s="17">
        <f t="shared" ref="D662:F662" si="113">SUM(D663:D665)</f>
        <v>29740</v>
      </c>
      <c r="E662" s="17">
        <f t="shared" si="113"/>
        <v>29740</v>
      </c>
      <c r="F662" s="17">
        <f t="shared" si="113"/>
        <v>29740</v>
      </c>
    </row>
    <row r="663" spans="1:6" x14ac:dyDescent="0.25">
      <c r="A663" s="5"/>
      <c r="B663" s="5" t="s">
        <v>5</v>
      </c>
      <c r="C663" s="15">
        <v>29540</v>
      </c>
      <c r="D663" s="15">
        <v>29540</v>
      </c>
      <c r="E663" s="15">
        <v>29540</v>
      </c>
      <c r="F663" s="15">
        <v>29540</v>
      </c>
    </row>
    <row r="664" spans="1:6" x14ac:dyDescent="0.25">
      <c r="A664" s="5">
        <v>402</v>
      </c>
      <c r="B664" s="5" t="s">
        <v>549</v>
      </c>
      <c r="C664" s="15">
        <v>-400</v>
      </c>
      <c r="D664" s="15">
        <v>-800</v>
      </c>
      <c r="E664" s="15">
        <v>-800</v>
      </c>
      <c r="F664" s="15">
        <v>-800</v>
      </c>
    </row>
    <row r="665" spans="1:6" x14ac:dyDescent="0.25">
      <c r="A665" s="5">
        <v>403</v>
      </c>
      <c r="B665" s="5" t="s">
        <v>550</v>
      </c>
      <c r="C665" s="15">
        <v>1000</v>
      </c>
      <c r="D665" s="15">
        <v>1000</v>
      </c>
      <c r="E665" s="15">
        <v>1000</v>
      </c>
      <c r="F665" s="15">
        <v>1000</v>
      </c>
    </row>
    <row r="666" spans="1:6" ht="15.75" x14ac:dyDescent="0.25">
      <c r="A666" s="5"/>
      <c r="B666" s="8" t="s">
        <v>226</v>
      </c>
      <c r="C666" s="17">
        <f>C662+C655+C652+C650</f>
        <v>85317</v>
      </c>
      <c r="D666" s="17">
        <f t="shared" ref="D666:F666" si="114">D662+D655+D652+D650</f>
        <v>84317</v>
      </c>
      <c r="E666" s="17">
        <f t="shared" si="114"/>
        <v>84317</v>
      </c>
      <c r="F666" s="17">
        <f t="shared" si="114"/>
        <v>84317</v>
      </c>
    </row>
    <row r="667" spans="1:6" ht="15.75" x14ac:dyDescent="0.25">
      <c r="A667" s="5"/>
      <c r="B667" s="8" t="s">
        <v>227</v>
      </c>
      <c r="C667" s="15">
        <f>C666+C648+C601+C552+C523+C388+C248+C161</f>
        <v>0</v>
      </c>
      <c r="D667" s="15">
        <f>D666+D648+D601+D552+D523+D388+D248+D161</f>
        <v>0</v>
      </c>
      <c r="E667" s="15">
        <f>E666+E648+E601+E552+E523+E388+E248+E161</f>
        <v>0</v>
      </c>
      <c r="F667" s="15">
        <f>F666+F648+F601+F552+F523+F388+F248+F161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838658-3EE3-4CC2-A408-7404AC30B362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DE8F15A4-2602-40C3-879E-7E24CC4F9B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F9F585-5614-4CF1-970F-74DA3BD8B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2020-11-19T06:42:28Z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