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20\"/>
    </mc:Choice>
  </mc:AlternateContent>
  <xr:revisionPtr revIDLastSave="8" documentId="8_{9CDF9283-D49A-4287-A050-26242E5EA0AB}" xr6:coauthVersionLast="45" xr6:coauthVersionMax="45" xr10:uidLastSave="{DCBD79F0-C9B9-42C2-B8EA-2FEEE35AAF8C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9" i="1" s="1"/>
</calcChain>
</file>

<file path=xl/sharedStrings.xml><?xml version="1.0" encoding="utf-8"?>
<sst xmlns="http://schemas.openxmlformats.org/spreadsheetml/2006/main" count="39" uniqueCount="37">
  <si>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</si>
  <si>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</si>
  <si>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</si>
  <si>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</si>
  <si>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</si>
  <si>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</si>
  <si>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</si>
  <si>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</si>
  <si>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Område</t>
  </si>
  <si>
    <t>Balanseført verdi per 01.01.2020, Tall i hele tusen</t>
  </si>
  <si>
    <t>Jåttåvågen 2</t>
  </si>
  <si>
    <t>Militærboliger på Hundvåg</t>
  </si>
  <si>
    <t>Atlanteren</t>
  </si>
  <si>
    <t>Teknikken</t>
  </si>
  <si>
    <t>Husabørryggen Sør</t>
  </si>
  <si>
    <t>O2 tomt- framtidig sykehjem</t>
  </si>
  <si>
    <t>Dusavik</t>
  </si>
  <si>
    <t>Madla Revheim</t>
  </si>
  <si>
    <t>Bergsagelveien 10-12</t>
  </si>
  <si>
    <t>Jåttå Nord</t>
  </si>
  <si>
    <t>Brannstasjon Forus</t>
  </si>
  <si>
    <t>Nytorget</t>
  </si>
  <si>
    <t>Oilerstomt</t>
  </si>
  <si>
    <t xml:space="preserve">Telegrafdirektør Heftyes vei </t>
  </si>
  <si>
    <t>Søra Bråde</t>
  </si>
  <si>
    <t>Øyane</t>
  </si>
  <si>
    <t>Strøtomter</t>
  </si>
  <si>
    <t>Urban Sjøfront</t>
  </si>
  <si>
    <t>Jåttåvågen 1</t>
  </si>
  <si>
    <t>Sentrallagertomten</t>
  </si>
  <si>
    <t>Paradis Hillevåg</t>
  </si>
  <si>
    <t>Forus</t>
  </si>
  <si>
    <t>Nore Sunde</t>
  </si>
  <si>
    <t>Jugendmuren</t>
  </si>
  <si>
    <t>Mosvangen 9</t>
  </si>
  <si>
    <t>Brannstasjon Lagårdsveien</t>
  </si>
  <si>
    <t>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</si>
</sst>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Alignment="1" applyProtection="1">
      <alignment horizontal="right"/>
      <protection locked="0"/>
    </xf>
    <xf numFmtId="165" fontId="0" fillId="0" borderId="0" xfId="1" applyNumberFormat="1" applyFont="1" applyAlignment="1" applyProtection="1">
      <alignment horizontal="left"/>
      <protection locked="0"/>
    </xf>
    <xf numFmtId="165" fontId="0" fillId="0" borderId="0" xfId="1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65" fontId="0" fillId="0" borderId="0" xfId="0" applyNumberFormat="1" applyAlignment="1" applyProtection="1">
      <alignment horizontal="left"/>
      <protection locked="0"/>
    </xf>
  </cellXfs>
  <cellStyles count="2">
    <cellStyle name="Komma" xfId="1" builtinId="3"/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AE00ED-DDEC-43A8-BD56-A450D524AA0A}" name="Tabell3" displayName="Tabell3" ref="B2:C29" totalsRowShown="0" headerRowDxfId="1">
  <tableColumns count="2">
    <tableColumn id="1" xr3:uid="{840CA793-A0FE-4A37-8B1D-37E3E736BCEE}" name="Område"/>
    <tableColumn id="2" xr3:uid="{E0577E9E-B7B7-4553-800F-43D1FF46A419}" name="Balanseført verdi per 01.01.2020, Tall i hele tusen" dataDxfId="0" dataCellStyle="Komm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workbookViewId="0">
      <selection activeCell="B30" sqref="B30"/>
    </sheetView>
  </sheetViews>
  <sheetFormatPr baseColWidth="10" defaultColWidth="10.75" defaultRowHeight="15.75" x14ac:dyDescent="0.25"/>
  <cols>
    <col min="1" max="1" width="12.75" style="2" customWidth="1"/>
    <col min="2" max="2" width="23.125" style="1" bestFit="1" customWidth="1"/>
    <col min="3" max="3" width="25.875" style="1" customWidth="1"/>
    <col min="4" max="4" width="13.625" style="1" bestFit="1" customWidth="1"/>
    <col min="5" max="5" width="22.75" style="1" bestFit="1" customWidth="1"/>
    <col min="6" max="6" width="11.75" style="1" customWidth="1"/>
    <col min="7" max="7" width="11.25" style="1" customWidth="1"/>
    <col min="8" max="16384" width="10.75" style="1"/>
  </cols>
  <sheetData>
    <row r="1" spans="1:6" s="2" customFormat="1" x14ac:dyDescent="0.25">
      <c r="A1" s="3" t="s">
        <v>5</v>
      </c>
    </row>
    <row r="2" spans="1:6" ht="36" customHeight="1" x14ac:dyDescent="0.25">
      <c r="B2" s="7" t="s">
        <v>8</v>
      </c>
      <c r="C2" s="8" t="s">
        <v>9</v>
      </c>
    </row>
    <row r="3" spans="1:6" x14ac:dyDescent="0.25">
      <c r="B3" s="1" t="s">
        <v>10</v>
      </c>
      <c r="C3" s="5">
        <f>112.943900368124*1000</f>
        <v>112943.900368124</v>
      </c>
      <c r="D3" s="4"/>
      <c r="E3" s="5"/>
      <c r="F3" s="4"/>
    </row>
    <row r="4" spans="1:6" x14ac:dyDescent="0.25">
      <c r="B4" s="1" t="s">
        <v>11</v>
      </c>
      <c r="C4" s="5">
        <f>48.04787*1000</f>
        <v>48047.87</v>
      </c>
      <c r="D4" s="4"/>
      <c r="E4" s="5"/>
      <c r="F4" s="4"/>
    </row>
    <row r="5" spans="1:6" x14ac:dyDescent="0.25">
      <c r="B5" s="1" t="s">
        <v>12</v>
      </c>
      <c r="C5" s="5">
        <f>43.22298978*1000</f>
        <v>43222.989779999996</v>
      </c>
      <c r="D5" s="4"/>
      <c r="E5" s="5"/>
      <c r="F5" s="4"/>
    </row>
    <row r="6" spans="1:6" ht="15.6" customHeight="1" x14ac:dyDescent="0.25">
      <c r="B6" s="1" t="s">
        <v>13</v>
      </c>
      <c r="C6" s="5">
        <f>29.15373758*1000</f>
        <v>29153.737580000001</v>
      </c>
      <c r="D6" s="4"/>
      <c r="E6" s="5"/>
      <c r="F6" s="4"/>
    </row>
    <row r="7" spans="1:6" x14ac:dyDescent="0.25">
      <c r="B7" s="1" t="s">
        <v>14</v>
      </c>
      <c r="C7" s="5">
        <f>27.51476297*1000</f>
        <v>27514.76297</v>
      </c>
      <c r="D7" s="6"/>
      <c r="E7" s="5"/>
    </row>
    <row r="8" spans="1:6" x14ac:dyDescent="0.25">
      <c r="B8" s="1" t="s">
        <v>15</v>
      </c>
      <c r="C8" s="5">
        <f>23.121698*1000</f>
        <v>23121.698</v>
      </c>
    </row>
    <row r="9" spans="1:6" x14ac:dyDescent="0.25">
      <c r="B9" s="1" t="s">
        <v>16</v>
      </c>
      <c r="C9" s="5">
        <f>17.104859*1000</f>
        <v>17104.859</v>
      </c>
    </row>
    <row r="10" spans="1:6" x14ac:dyDescent="0.25">
      <c r="B10" s="1" t="s">
        <v>17</v>
      </c>
      <c r="C10" s="5">
        <f>14.69281606*1000</f>
        <v>14692.816060000001</v>
      </c>
    </row>
    <row r="11" spans="1:6" x14ac:dyDescent="0.25">
      <c r="B11" s="1" t="s">
        <v>18</v>
      </c>
      <c r="C11" s="5">
        <f>10.52802819*1000</f>
        <v>10528.028190000001</v>
      </c>
    </row>
    <row r="12" spans="1:6" x14ac:dyDescent="0.25">
      <c r="B12" s="1" t="s">
        <v>19</v>
      </c>
      <c r="C12" s="5">
        <f>8.92726795*1000</f>
        <v>8927.2679499999995</v>
      </c>
    </row>
    <row r="13" spans="1:6" x14ac:dyDescent="0.25">
      <c r="B13" s="1" t="s">
        <v>20</v>
      </c>
      <c r="C13" s="5">
        <f>7.74817281*1000</f>
        <v>7748.17281</v>
      </c>
    </row>
    <row r="14" spans="1:6" x14ac:dyDescent="0.25">
      <c r="B14" s="1" t="s">
        <v>21</v>
      </c>
      <c r="C14" s="5">
        <f>7.023558*1000</f>
        <v>7023.558</v>
      </c>
    </row>
    <row r="15" spans="1:6" x14ac:dyDescent="0.25">
      <c r="B15" s="1" t="s">
        <v>22</v>
      </c>
      <c r="C15" s="5">
        <f>6.34303606544549*1000</f>
        <v>6343.0360654454898</v>
      </c>
    </row>
    <row r="16" spans="1:6" x14ac:dyDescent="0.25">
      <c r="B16" s="1" t="s">
        <v>23</v>
      </c>
      <c r="C16" s="5">
        <f>5.48881154*1000</f>
        <v>5488.8115400000006</v>
      </c>
    </row>
    <row r="17" spans="1:3" x14ac:dyDescent="0.25">
      <c r="B17" s="1" t="s">
        <v>24</v>
      </c>
      <c r="C17" s="5">
        <f>5.14397186*1000</f>
        <v>5143.9718599999997</v>
      </c>
    </row>
    <row r="18" spans="1:3" x14ac:dyDescent="0.25">
      <c r="B18" s="1" t="s">
        <v>25</v>
      </c>
      <c r="C18" s="5">
        <f>4.361585*1000</f>
        <v>4361.585</v>
      </c>
    </row>
    <row r="19" spans="1:3" x14ac:dyDescent="0.25">
      <c r="B19" s="1" t="s">
        <v>26</v>
      </c>
      <c r="C19" s="5">
        <f>4.35055325*1000</f>
        <v>4350.5532499999999</v>
      </c>
    </row>
    <row r="20" spans="1:3" x14ac:dyDescent="0.25">
      <c r="B20" s="1" t="s">
        <v>27</v>
      </c>
      <c r="C20" s="5">
        <f>3.41291*1000</f>
        <v>3412.9100000000003</v>
      </c>
    </row>
    <row r="21" spans="1:3" x14ac:dyDescent="0.25">
      <c r="B21" s="1" t="s">
        <v>28</v>
      </c>
      <c r="C21" s="5">
        <f>2.84853626*1000</f>
        <v>2848.5362599999999</v>
      </c>
    </row>
    <row r="22" spans="1:3" x14ac:dyDescent="0.25">
      <c r="B22" s="1" t="s">
        <v>29</v>
      </c>
      <c r="C22" s="5">
        <f>2.29386454*1000</f>
        <v>2293.86454</v>
      </c>
    </row>
    <row r="23" spans="1:3" x14ac:dyDescent="0.25">
      <c r="B23" s="1" t="s">
        <v>30</v>
      </c>
      <c r="C23" s="5">
        <f>1.656874*1000</f>
        <v>1656.874</v>
      </c>
    </row>
    <row r="24" spans="1:3" x14ac:dyDescent="0.25">
      <c r="B24" s="1" t="s">
        <v>31</v>
      </c>
      <c r="C24" s="5">
        <f>1.38672327*1000</f>
        <v>1386.72327</v>
      </c>
    </row>
    <row r="25" spans="1:3" x14ac:dyDescent="0.25">
      <c r="B25" s="1" t="s">
        <v>32</v>
      </c>
      <c r="C25" s="5">
        <f>1.26703788*1000</f>
        <v>1267.0378799999999</v>
      </c>
    </row>
    <row r="26" spans="1:3" x14ac:dyDescent="0.25">
      <c r="B26" s="1" t="s">
        <v>33</v>
      </c>
      <c r="C26" s="5">
        <f>0.62493853*1000</f>
        <v>624.93853000000001</v>
      </c>
    </row>
    <row r="27" spans="1:3" x14ac:dyDescent="0.25">
      <c r="B27" s="1" t="s">
        <v>34</v>
      </c>
      <c r="C27" s="5">
        <f>0.210306*1000</f>
        <v>210.30599999999998</v>
      </c>
    </row>
    <row r="28" spans="1:3" x14ac:dyDescent="0.25">
      <c r="B28" s="1" t="s">
        <v>35</v>
      </c>
      <c r="C28" s="5">
        <f>0.085298*1000</f>
        <v>85.298000000000002</v>
      </c>
    </row>
    <row r="29" spans="1:3" x14ac:dyDescent="0.25">
      <c r="A29" s="2" t="s">
        <v>1</v>
      </c>
      <c r="B29" s="1" t="s">
        <v>36</v>
      </c>
      <c r="C29" s="9">
        <f>SUM(C3:C28)</f>
        <v>389504.1069035696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2DDC622E-C3C3-4BCB-BAF6-F6AA505F77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2F421B-D808-4E60-B767-EE8637E665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CC62B1-90FF-4928-8AEE-F3CD7567A2DE}">
  <ds:schemaRefs>
    <ds:schemaRef ds:uri="http://schemas.microsoft.com/office/infopath/2007/PartnerControl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989aaf3d-6e60-4b22-8fc6-eab6ed6da64c"/>
    <ds:schemaRef ds:uri="http://schemas.openxmlformats.org/package/2006/metadata/core-properties"/>
    <ds:schemaRef ds:uri="05b13cfe-7c07-425a-bb58-bebcc0474ab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2020-11-13T13:34:01Z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